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1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Volumes/OneDrive/OneDrive - Macro Muis BV/_02 Aloha/Boekhouding/"/>
    </mc:Choice>
  </mc:AlternateContent>
  <xr:revisionPtr revIDLastSave="0" documentId="8_{9FFEC3EF-06E7-8942-9ABE-406642BF124F}" xr6:coauthVersionLast="31" xr6:coauthVersionMax="31" xr10:uidLastSave="{00000000-0000-0000-0000-000000000000}"/>
  <bookViews>
    <workbookView xWindow="17880" yWindow="460" windowWidth="25820" windowHeight="26460" tabRatio="721" xr2:uid="{00000000-000D-0000-FFFF-FFFF00000000}"/>
  </bookViews>
  <sheets>
    <sheet name="bankafschriften datum" sheetId="9" r:id="rId1"/>
    <sheet name="keuzelijst" sheetId="8" r:id="rId2"/>
  </sheets>
  <definedNames>
    <definedName name="_xlnm._FilterDatabase" localSheetId="0" hidden="1">'bankafschriften datum'!$B$1:$F$47</definedName>
    <definedName name="grbk" localSheetId="0">#REF!</definedName>
    <definedName name="grbk">#REF!</definedName>
    <definedName name="grtbkrek">keuzelijst!$C:$C</definedName>
    <definedName name="jelle">keuzelijst!$C$2:$C$39</definedName>
    <definedName name="marco">keuzelijst!$C$2:$C$65</definedName>
    <definedName name="NL53INGB0006865114_26_11_2017_16_05_2018" localSheetId="0">'bankafschriften datum'!$A$141:$F$174</definedName>
    <definedName name="TtD" localSheetId="0">#REF!</definedName>
    <definedName name="TtD">#REF!</definedName>
  </definedNames>
  <calcPr calcId="17901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97" i="9" l="1"/>
  <c r="D197" i="9"/>
  <c r="E146" i="9"/>
  <c r="D146" i="9"/>
  <c r="D92" i="9"/>
  <c r="E53" i="9"/>
  <c r="E92" i="9" s="1"/>
  <c r="D53" i="9"/>
  <c r="F3" i="9"/>
  <c r="F4" i="9" s="1"/>
  <c r="F5" i="9" s="1"/>
  <c r="F6" i="9" s="1"/>
  <c r="F7" i="9" s="1"/>
  <c r="F8" i="9" s="1"/>
  <c r="F9" i="9" s="1"/>
  <c r="F10" i="9" s="1"/>
  <c r="F11" i="9" s="1"/>
  <c r="F12" i="9" s="1"/>
  <c r="F13" i="9" s="1"/>
  <c r="F14" i="9" s="1"/>
  <c r="F15" i="9" s="1"/>
  <c r="F16" i="9" s="1"/>
  <c r="F17" i="9" s="1"/>
  <c r="F18" i="9" s="1"/>
  <c r="F19" i="9" s="1"/>
  <c r="F20" i="9" s="1"/>
  <c r="F21" i="9" s="1"/>
  <c r="F22" i="9" s="1"/>
  <c r="F23" i="9" s="1"/>
  <c r="F24" i="9" s="1"/>
  <c r="F25" i="9" s="1"/>
  <c r="F26" i="9" s="1"/>
  <c r="F27" i="9" s="1"/>
  <c r="F28" i="9" s="1"/>
  <c r="F29" i="9" s="1"/>
  <c r="F30" i="9" s="1"/>
  <c r="F31" i="9" s="1"/>
  <c r="F32" i="9" s="1"/>
  <c r="F33" i="9" s="1"/>
  <c r="F34" i="9" s="1"/>
  <c r="F35" i="9" s="1"/>
  <c r="F36" i="9" s="1"/>
  <c r="F37" i="9" s="1"/>
  <c r="F38" i="9" s="1"/>
  <c r="F39" i="9" s="1"/>
  <c r="F40" i="9" s="1"/>
  <c r="F41" i="9" s="1"/>
  <c r="F42" i="9" s="1"/>
  <c r="F43" i="9" s="1"/>
  <c r="F44" i="9" s="1"/>
  <c r="F45" i="9" s="1"/>
  <c r="F46" i="9" s="1"/>
  <c r="F47" i="9" s="1"/>
  <c r="F48" i="9" s="1"/>
  <c r="F49" i="9" s="1"/>
  <c r="F50" i="9" s="1"/>
  <c r="F51" i="9" s="1"/>
  <c r="F52" i="9" s="1"/>
  <c r="F54" i="9" s="1"/>
  <c r="F55" i="9" s="1"/>
  <c r="F56" i="9" s="1"/>
  <c r="F57" i="9" s="1"/>
  <c r="F58" i="9" s="1"/>
  <c r="F59" i="9" s="1"/>
  <c r="F60" i="9" s="1"/>
  <c r="F61" i="9" s="1"/>
  <c r="F62" i="9" s="1"/>
  <c r="F63" i="9" s="1"/>
  <c r="F64" i="9" s="1"/>
  <c r="F65" i="9" s="1"/>
  <c r="F66" i="9" s="1"/>
  <c r="F67" i="9" s="1"/>
  <c r="F68" i="9" s="1"/>
  <c r="F69" i="9" s="1"/>
  <c r="F70" i="9" s="1"/>
  <c r="F71" i="9" s="1"/>
  <c r="F72" i="9" s="1"/>
  <c r="F73" i="9" s="1"/>
  <c r="F74" i="9" s="1"/>
  <c r="F75" i="9" s="1"/>
  <c r="F76" i="9" s="1"/>
  <c r="F77" i="9" s="1"/>
  <c r="F78" i="9" s="1"/>
  <c r="F79" i="9" s="1"/>
  <c r="F80" i="9" s="1"/>
  <c r="F81" i="9" s="1"/>
  <c r="F82" i="9" s="1"/>
  <c r="F83" i="9" s="1"/>
  <c r="F84" i="9" s="1"/>
  <c r="F85" i="9" s="1"/>
  <c r="F86" i="9" s="1"/>
  <c r="F87" i="9" s="1"/>
  <c r="F88" i="9" s="1"/>
  <c r="F89" i="9" s="1"/>
  <c r="F90" i="9" s="1"/>
  <c r="F91" i="9" s="1"/>
  <c r="F93" i="9" s="1"/>
  <c r="F94" i="9" s="1"/>
  <c r="F95" i="9" s="1"/>
  <c r="F96" i="9" s="1"/>
  <c r="F97" i="9" s="1"/>
  <c r="F98" i="9" s="1"/>
  <c r="F99" i="9" s="1"/>
  <c r="F100" i="9" s="1"/>
  <c r="F101" i="9" s="1"/>
  <c r="F102" i="9" s="1"/>
  <c r="F103" i="9" s="1"/>
  <c r="F104" i="9" s="1"/>
  <c r="F105" i="9" s="1"/>
  <c r="F106" i="9" s="1"/>
  <c r="F107" i="9" s="1"/>
  <c r="F108" i="9" s="1"/>
  <c r="F109" i="9" s="1"/>
  <c r="F110" i="9" s="1"/>
  <c r="F111" i="9" s="1"/>
  <c r="F112" i="9" s="1"/>
  <c r="F113" i="9" s="1"/>
  <c r="F114" i="9" s="1"/>
  <c r="F115" i="9" s="1"/>
  <c r="F116" i="9" s="1"/>
  <c r="F117" i="9" s="1"/>
  <c r="F118" i="9" s="1"/>
  <c r="F119" i="9" s="1"/>
  <c r="F120" i="9" s="1"/>
  <c r="F121" i="9" s="1"/>
  <c r="F122" i="9" s="1"/>
  <c r="F123" i="9" s="1"/>
  <c r="F124" i="9" s="1"/>
  <c r="F125" i="9" s="1"/>
  <c r="F126" i="9" s="1"/>
  <c r="F127" i="9" s="1"/>
  <c r="F128" i="9" s="1"/>
  <c r="F129" i="9" s="1"/>
  <c r="F130" i="9" s="1"/>
  <c r="F131" i="9" s="1"/>
  <c r="F132" i="9" s="1"/>
  <c r="F133" i="9" s="1"/>
  <c r="F134" i="9" s="1"/>
  <c r="F135" i="9" s="1"/>
  <c r="F136" i="9" s="1"/>
  <c r="F137" i="9" s="1"/>
  <c r="F138" i="9" s="1"/>
  <c r="F139" i="9" s="1"/>
  <c r="F140" i="9" s="1"/>
  <c r="F141" i="9" s="1"/>
  <c r="F142" i="9" s="1"/>
  <c r="F143" i="9" s="1"/>
  <c r="F144" i="9" s="1"/>
  <c r="F145" i="9" s="1"/>
  <c r="F147" i="9" s="1"/>
  <c r="F148" i="9" s="1"/>
  <c r="F149" i="9" s="1"/>
  <c r="F150" i="9" s="1"/>
  <c r="F151" i="9" s="1"/>
  <c r="F152" i="9" s="1"/>
  <c r="F153" i="9" s="1"/>
  <c r="F154" i="9" s="1"/>
  <c r="F155" i="9" s="1"/>
  <c r="F156" i="9" s="1"/>
  <c r="F157" i="9" s="1"/>
  <c r="F158" i="9" s="1"/>
  <c r="F159" i="9" s="1"/>
  <c r="F160" i="9" s="1"/>
  <c r="F161" i="9" s="1"/>
  <c r="F162" i="9" s="1"/>
  <c r="F163" i="9" s="1"/>
  <c r="F164" i="9" s="1"/>
  <c r="F165" i="9" s="1"/>
  <c r="F166" i="9" s="1"/>
  <c r="F167" i="9" s="1"/>
  <c r="F168" i="9" s="1"/>
  <c r="F169" i="9" s="1"/>
  <c r="F170" i="9" s="1"/>
  <c r="F171" i="9" s="1"/>
  <c r="F172" i="9" s="1"/>
  <c r="F173" i="9" s="1"/>
  <c r="F174" i="9" s="1"/>
  <c r="F175" i="9" s="1"/>
  <c r="F176" i="9" s="1"/>
  <c r="F177" i="9" s="1"/>
  <c r="F178" i="9" s="1"/>
  <c r="F179" i="9" s="1"/>
  <c r="F180" i="9" s="1"/>
  <c r="F181" i="9" s="1"/>
  <c r="F182" i="9" s="1"/>
  <c r="F183" i="9" s="1"/>
  <c r="F184" i="9" s="1"/>
  <c r="F185" i="9" s="1"/>
  <c r="F186" i="9" s="1"/>
  <c r="F187" i="9" s="1"/>
  <c r="F188" i="9" s="1"/>
  <c r="F189" i="9" s="1"/>
  <c r="F190" i="9" s="1"/>
  <c r="F191" i="9" s="1"/>
  <c r="F192" i="9" s="1"/>
  <c r="F193" i="9" s="1"/>
  <c r="F194" i="9" s="1"/>
  <c r="F195" i="9" s="1"/>
  <c r="F196" i="9" s="1"/>
  <c r="C2" i="8" l="1"/>
  <c r="C3" i="8"/>
  <c r="C4" i="8"/>
  <c r="C5" i="8"/>
  <c r="C6" i="8"/>
  <c r="C7" i="8"/>
  <c r="C8" i="8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C46" i="8"/>
  <c r="C47" i="8"/>
  <c r="C48" i="8"/>
  <c r="C49" i="8"/>
  <c r="C50" i="8"/>
  <c r="C51" i="8"/>
  <c r="C52" i="8"/>
  <c r="C53" i="8"/>
  <c r="C54" i="8"/>
  <c r="C55" i="8"/>
  <c r="C56" i="8"/>
  <c r="C57" i="8"/>
  <c r="C58" i="8"/>
  <c r="C59" i="8"/>
  <c r="C60" i="8"/>
  <c r="C61" i="8"/>
  <c r="C62" i="8"/>
  <c r="C63" i="8"/>
  <c r="C64" i="8"/>
  <c r="C65" i="8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NL53INGB0006865114_26-11-2017_16-05-20181" type="6" refreshedVersion="6" background="1" saveData="1">
    <textPr sourceFile="/Users/marcokuis/Downloads/NL53INGB0006865114_26-11-2017_16-05-2018.csv" decimal="," thousands="." comma="1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<sst xmlns="http://schemas.openxmlformats.org/spreadsheetml/2006/main" count="636" uniqueCount="257">
  <si>
    <t>Datum</t>
  </si>
  <si>
    <t>Omschrijving</t>
  </si>
  <si>
    <t>Rekeningnummer</t>
  </si>
  <si>
    <t>Ontvangst</t>
  </si>
  <si>
    <t>Totaal op afschrift</t>
  </si>
  <si>
    <t>bankkosten</t>
  </si>
  <si>
    <t>5100, Bankkosten</t>
  </si>
  <si>
    <t>saldo</t>
  </si>
  <si>
    <t>GB rek nr.</t>
  </si>
  <si>
    <t>0100</t>
  </si>
  <si>
    <t>Muziekinstrumenten</t>
  </si>
  <si>
    <t>verbouwing</t>
  </si>
  <si>
    <t>vaste activa</t>
  </si>
  <si>
    <t>duurzame investeringen</t>
  </si>
  <si>
    <t>0200</t>
  </si>
  <si>
    <t>Fotografie-apparatuur</t>
  </si>
  <si>
    <t>inventaris en apparatuur</t>
  </si>
  <si>
    <t>grote aanschaffingen, computer, meer dan €2000</t>
  </si>
  <si>
    <t>0300</t>
  </si>
  <si>
    <t>Inventaris</t>
  </si>
  <si>
    <t>auto</t>
  </si>
  <si>
    <t>0400</t>
  </si>
  <si>
    <t>Vervoermiddelen</t>
  </si>
  <si>
    <t>kapitaal</t>
  </si>
  <si>
    <t>eigen vermogen</t>
  </si>
  <si>
    <t>0700</t>
  </si>
  <si>
    <t>Kapitaal M. Kuis</t>
  </si>
  <si>
    <t>0701</t>
  </si>
  <si>
    <t>Diverse opnamen</t>
  </si>
  <si>
    <t>0702</t>
  </si>
  <si>
    <t>Privé gebruik auto</t>
  </si>
  <si>
    <t>belasting</t>
  </si>
  <si>
    <t>kortlopende schulden</t>
  </si>
  <si>
    <t>betaalde omzetbelasting</t>
  </si>
  <si>
    <t>0703</t>
  </si>
  <si>
    <t>Privé gebruik telefoon / accountant</t>
  </si>
  <si>
    <t>0705</t>
  </si>
  <si>
    <t>Privé betaalde kosten</t>
  </si>
  <si>
    <t>0706</t>
  </si>
  <si>
    <t>Privé gebruik instrumenten</t>
  </si>
  <si>
    <t>belasting</t>
    <phoneticPr fontId="1" type="noConversion"/>
  </si>
  <si>
    <t>1100</t>
  </si>
  <si>
    <t>kruisposten</t>
  </si>
  <si>
    <t>liquide middelen</t>
  </si>
  <si>
    <t>sparen of opnemen</t>
  </si>
  <si>
    <t>1150</t>
  </si>
  <si>
    <t>tussenrekening</t>
  </si>
  <si>
    <t>wat je niet weet</t>
  </si>
  <si>
    <t>1300</t>
  </si>
  <si>
    <t>personeelskosten</t>
  </si>
  <si>
    <t>bedrijfslasten</t>
  </si>
  <si>
    <t>inhuren anderen</t>
  </si>
  <si>
    <t>1600</t>
  </si>
  <si>
    <t>Crediteuren</t>
  </si>
  <si>
    <t>huisvestingskosten</t>
  </si>
  <si>
    <t>timmerman, schoonmaak, schilder, lasten, belasting</t>
  </si>
  <si>
    <t>1602</t>
  </si>
  <si>
    <t>BTW af te dragen</t>
  </si>
  <si>
    <t>algemene en kantoorkosten</t>
  </si>
  <si>
    <t>isdn, adsl, mobiel, provider, domein</t>
  </si>
  <si>
    <t>1603</t>
  </si>
  <si>
    <t>BTW afdrachten</t>
  </si>
  <si>
    <t>zegeltjes</t>
  </si>
  <si>
    <t>1604</t>
  </si>
  <si>
    <t>BTW privé gebruik</t>
  </si>
  <si>
    <t>drukwerk, inventaris, reklame, kantoor, kantine</t>
  </si>
  <si>
    <t>1605</t>
  </si>
  <si>
    <t>Teruggaaf BTW inzake KOR</t>
  </si>
  <si>
    <t>literatuur, abonnementen, contributies, boeken, krant</t>
  </si>
  <si>
    <t>1610</t>
  </si>
  <si>
    <t>BTW vorige jaren</t>
  </si>
  <si>
    <t>1612</t>
  </si>
  <si>
    <t>BTW te vorderen</t>
  </si>
  <si>
    <t>kvk, relatiegeschenk</t>
  </si>
  <si>
    <t>1620</t>
  </si>
  <si>
    <t>Loonbelasting</t>
  </si>
  <si>
    <t>dfb</t>
  </si>
  <si>
    <t>1700</t>
  </si>
  <si>
    <t>Accountantskosten</t>
  </si>
  <si>
    <t>1750</t>
  </si>
  <si>
    <t>Geld onderweg</t>
  </si>
  <si>
    <t>verkoopkosten</t>
  </si>
  <si>
    <t>1800</t>
  </si>
  <si>
    <t>Macro Muis B.V.</t>
  </si>
  <si>
    <t>hotel en openbaar vervoer, btw, helemaal aftrekbaar</t>
  </si>
  <si>
    <t>1850</t>
  </si>
  <si>
    <t>Vennootschapsbelasting</t>
  </si>
  <si>
    <t>eten, drinken, representatie, geen btw, 75% aftrekbaar</t>
  </si>
  <si>
    <t>1900</t>
  </si>
  <si>
    <t>Reservering vakantiegeld</t>
  </si>
  <si>
    <t>netto omzet</t>
  </si>
  <si>
    <t>bruto winst</t>
  </si>
  <si>
    <t>vrijgesteld van BTW</t>
  </si>
  <si>
    <t>2000</t>
  </si>
  <si>
    <t>Netto Lonen</t>
  </si>
  <si>
    <t>4000</t>
  </si>
  <si>
    <t>4050</t>
  </si>
  <si>
    <t>4060</t>
  </si>
  <si>
    <t>Sociale lasten</t>
  </si>
  <si>
    <t>4070</t>
  </si>
  <si>
    <t>Reiskosten woon-werk</t>
  </si>
  <si>
    <t>parkeren, reis, telefoon, lunch</t>
  </si>
  <si>
    <t>4100</t>
  </si>
  <si>
    <t>Kosten loonadministratie</t>
  </si>
  <si>
    <t>btw, opdracht, geen vrije journalistiek</t>
  </si>
  <si>
    <t>4200</t>
  </si>
  <si>
    <t>Kosten Administratie</t>
  </si>
  <si>
    <t>4300</t>
  </si>
  <si>
    <t>Opleidingskosten</t>
  </si>
  <si>
    <t>rente/kosten</t>
  </si>
  <si>
    <t>baten - lasten</t>
  </si>
  <si>
    <t>debetrente</t>
  </si>
  <si>
    <t>4325</t>
  </si>
  <si>
    <t>Kantoorbenodigdheden</t>
  </si>
  <si>
    <t>creditrente</t>
  </si>
  <si>
    <t>4330</t>
  </si>
  <si>
    <t>4331</t>
  </si>
  <si>
    <t>Reis- en verblijfkosten 73,5%</t>
  </si>
  <si>
    <t>4450</t>
  </si>
  <si>
    <t>Autokosten</t>
  </si>
  <si>
    <t>4451</t>
  </si>
  <si>
    <t>Overige vervoerskosten</t>
  </si>
  <si>
    <t>4455</t>
  </si>
  <si>
    <t>Reclamekosten</t>
  </si>
  <si>
    <t>4460</t>
  </si>
  <si>
    <t>Representatiekosten</t>
  </si>
  <si>
    <t>4500</t>
  </si>
  <si>
    <t>Overige algemene kosten</t>
  </si>
  <si>
    <t>4550</t>
  </si>
  <si>
    <t>Huisvestingskosten</t>
  </si>
  <si>
    <t>4560</t>
  </si>
  <si>
    <t>Dotatie voorziening debiteuren</t>
  </si>
  <si>
    <t>4600</t>
  </si>
  <si>
    <t>Telefoon en internet</t>
  </si>
  <si>
    <t>4605</t>
  </si>
  <si>
    <t>Porto- en vrachtkosten</t>
  </si>
  <si>
    <t>4650</t>
  </si>
  <si>
    <t>4700</t>
  </si>
  <si>
    <t>Vakliteratuur, contributies en abonnementen</t>
  </si>
  <si>
    <t>4710</t>
  </si>
  <si>
    <t>Verzekeringen</t>
  </si>
  <si>
    <t>4720</t>
  </si>
  <si>
    <t>Onderhoud en klein aanschaf</t>
  </si>
  <si>
    <t>4810</t>
  </si>
  <si>
    <t>Afschrijving muziekinstrumenten</t>
  </si>
  <si>
    <t>4820</t>
  </si>
  <si>
    <t>Afschrijving fotografie-apparatuur</t>
  </si>
  <si>
    <t>4830</t>
  </si>
  <si>
    <t>Afschrijving inventaris</t>
  </si>
  <si>
    <t>4840</t>
  </si>
  <si>
    <t>Afschrijving vervoermiddelen</t>
  </si>
  <si>
    <t>5000</t>
  </si>
  <si>
    <t>Betaalde rente</t>
  </si>
  <si>
    <t>5050</t>
  </si>
  <si>
    <t>Rente fiscus</t>
  </si>
  <si>
    <t>5100</t>
  </si>
  <si>
    <t>Bankkosten</t>
  </si>
  <si>
    <t>7000</t>
  </si>
  <si>
    <t>7100</t>
  </si>
  <si>
    <t>Werk derden</t>
  </si>
  <si>
    <t>8000</t>
  </si>
  <si>
    <t>Opbrengst omzet 19%</t>
  </si>
  <si>
    <t>8100</t>
  </si>
  <si>
    <t>Opbrengst omzet 0%</t>
  </si>
  <si>
    <t>8500</t>
  </si>
  <si>
    <t>Resultaat materiële activa</t>
  </si>
  <si>
    <t>9000</t>
  </si>
  <si>
    <t>Bijzondere baten en lasten</t>
  </si>
  <si>
    <t>9500</t>
  </si>
  <si>
    <t>Fiscale boetes</t>
  </si>
  <si>
    <t>Balans</t>
  </si>
  <si>
    <t>Winst en Verliesrekening</t>
  </si>
  <si>
    <t>donatie stichting wow</t>
  </si>
  <si>
    <t>Donaties</t>
  </si>
  <si>
    <t>1300, Donaties</t>
  </si>
  <si>
    <t>donatie stichting sport develops you</t>
  </si>
  <si>
    <t>donatie fam kuis</t>
  </si>
  <si>
    <t>Lonen en onkosten Braziliaan</t>
  </si>
  <si>
    <t>Inkoop project</t>
  </si>
  <si>
    <t>7000, Inkoop project</t>
  </si>
  <si>
    <t>pranchao surf shop</t>
  </si>
  <si>
    <t>donatie fam de bruin</t>
  </si>
  <si>
    <t>donatie wessels</t>
  </si>
  <si>
    <t>donatie osseweijer</t>
  </si>
  <si>
    <t>donatie gré en anita</t>
  </si>
  <si>
    <t>donatie van neet</t>
  </si>
  <si>
    <t>donatie goulmy</t>
  </si>
  <si>
    <t>donatie elf elf bv jiu jitsu</t>
  </si>
  <si>
    <t>donatie j de jong</t>
  </si>
  <si>
    <t>donatie ploegh jiu-jitsu</t>
  </si>
  <si>
    <t>donatie van der hoek klasbeek</t>
  </si>
  <si>
    <t>eten en drinken project</t>
  </si>
  <si>
    <t>4330, Eten en drinken kinderen project</t>
  </si>
  <si>
    <t>Uitgave</t>
  </si>
  <si>
    <t>donatie kloppenburg</t>
  </si>
  <si>
    <t>afrekening betalingsverkeer</t>
  </si>
  <si>
    <t>mollie payments</t>
  </si>
  <si>
    <t>storting r de jong</t>
  </si>
  <si>
    <t>opname r de jong</t>
  </si>
  <si>
    <t>donatie oude essink</t>
  </si>
  <si>
    <t>donatie fransen</t>
  </si>
  <si>
    <t>donatie kuis</t>
  </si>
  <si>
    <t>jiu jiitsu project uren + gas, water en licht</t>
  </si>
  <si>
    <t>surfproject uren valber + reiskosten jongeren</t>
  </si>
  <si>
    <t>4000, Lonen en onkosten Braziliaan</t>
  </si>
  <si>
    <t>statiegeldactie jumbo</t>
  </si>
  <si>
    <t>taartenactie roden</t>
  </si>
  <si>
    <t>surfproject uren valber</t>
  </si>
  <si>
    <t>surfproject uren valber + onkosten planken en lunch</t>
  </si>
  <si>
    <t>donatie katholieke kerk assen, deurcollecte</t>
  </si>
  <si>
    <t>betalingsverkeer</t>
  </si>
  <si>
    <t>uren wilkison</t>
  </si>
  <si>
    <t>1750, Geld onderweg</t>
  </si>
  <si>
    <t>donatie r de jong</t>
  </si>
  <si>
    <t>surfproject uren valber + onkosten lunch</t>
  </si>
  <si>
    <t>donatie van der wee</t>
  </si>
  <si>
    <t>Statiegeldactie Jumbo</t>
  </si>
  <si>
    <t>Actie's algemeen</t>
  </si>
  <si>
    <t>1100, Actie's algemeen</t>
  </si>
  <si>
    <t>1150, Statiegeldactie Jumbo</t>
  </si>
  <si>
    <t>jiu jitsu + surfschool uren</t>
  </si>
  <si>
    <t>surfschool uren wilkison</t>
  </si>
  <si>
    <t>jiu jitsu 2016</t>
  </si>
  <si>
    <t>jiu jitsu 2016 restitutie western union</t>
  </si>
  <si>
    <t>Totaal 2015</t>
  </si>
  <si>
    <t>surfschool uren wilkison en valber</t>
  </si>
  <si>
    <t>Totaal 2016</t>
  </si>
  <si>
    <t>Eten en drinken project</t>
  </si>
  <si>
    <t>jiu jitsu project</t>
  </si>
  <si>
    <t>waterput voetbalclub cumbuco</t>
  </si>
  <si>
    <t>Projecten sport</t>
  </si>
  <si>
    <t>4050, Projecten sport</t>
  </si>
  <si>
    <t>materialen voetbalveld</t>
  </si>
  <si>
    <t>TECBAN BRAZIL CAUCAIA BRA</t>
  </si>
  <si>
    <t>TECBAN BRAZIL FORTALEZA BRA</t>
  </si>
  <si>
    <t>W H M Ganzevles en/of E H M Ganzevles-Meijer</t>
  </si>
  <si>
    <t>Kosten Zakelijk Betalingsverkeer</t>
  </si>
  <si>
    <t>A J KUIS CJ</t>
  </si>
  <si>
    <t>STICHTING DERDENGELDEN G</t>
  </si>
  <si>
    <t>Hr M P Kuis en/of Mw R M Kuis-Casadei</t>
  </si>
  <si>
    <t>STICHTING WAAR ONTWIKKEL</t>
  </si>
  <si>
    <t>De heer F A Senff</t>
  </si>
  <si>
    <t>DR STILL BV</t>
  </si>
  <si>
    <t>Mw T Oude Essink-Kamphuis</t>
  </si>
  <si>
    <t>PAROCHIE H. FRANCISCUS V</t>
  </si>
  <si>
    <t>uren daniel</t>
  </si>
  <si>
    <t>uren valber</t>
  </si>
  <si>
    <t>Totaal 2017</t>
  </si>
  <si>
    <t>042964970 CAUCAIA BRA</t>
  </si>
  <si>
    <t>Hr M P Kuis en/of.Mw R M Kuis-Casadei</t>
  </si>
  <si>
    <t>J POSTHUMUS</t>
  </si>
  <si>
    <t>contant geld sponsoractie coornhert</t>
  </si>
  <si>
    <t>reiskosten jiu jitsu naar barra</t>
  </si>
  <si>
    <t>reiskosten surfschool naar cumbuco</t>
  </si>
  <si>
    <t>lunchkosten</t>
  </si>
  <si>
    <t>4330, Eten en drinken project</t>
  </si>
  <si>
    <t>Totaal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</si>
</sst>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-"/>
    <numFmt numFmtId="165" formatCode="&quot;€&quot;\ #,##0.00"/>
  </numFmts>
  <fonts count="10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name val="Helvetica, sans-serif"/>
    </font>
    <font>
      <b/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1"/>
      <color indexed="8"/>
      <name val="Helvetica Neue"/>
      <family val="2"/>
    </font>
    <font>
      <b/>
      <sz val="8"/>
      <name val="Verdana"/>
      <family val="2"/>
    </font>
    <font>
      <sz val="8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34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20FFFF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auto="1"/>
      </top>
      <bottom/>
      <diagonal/>
    </border>
  </borders>
  <cellStyleXfs count="238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>
      <alignment vertical="top"/>
    </xf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48">
    <xf numFmtId="0" fontId="0" fillId="0" borderId="0" xfId="0"/>
    <xf numFmtId="49" fontId="0" fillId="0" borderId="0" xfId="0" applyNumberFormat="1" applyFill="1" applyAlignment="1">
      <alignment horizontal="right"/>
    </xf>
    <xf numFmtId="0" fontId="0" fillId="0" borderId="0" xfId="0" applyFill="1"/>
    <xf numFmtId="49" fontId="0" fillId="0" borderId="0" xfId="0" applyNumberFormat="1" applyFill="1"/>
    <xf numFmtId="49" fontId="4" fillId="0" borderId="0" xfId="0" applyNumberFormat="1" applyFont="1" applyFill="1" applyAlignment="1">
      <alignment horizontal="right"/>
    </xf>
    <xf numFmtId="0" fontId="4" fillId="0" borderId="0" xfId="0" applyFont="1" applyFill="1"/>
    <xf numFmtId="49" fontId="4" fillId="0" borderId="0" xfId="0" applyNumberFormat="1" applyFont="1" applyFill="1"/>
    <xf numFmtId="49" fontId="2" fillId="2" borderId="0" xfId="0" applyNumberFormat="1" applyFont="1" applyFill="1" applyBorder="1"/>
    <xf numFmtId="0" fontId="0" fillId="2" borderId="0" xfId="0" applyFill="1" applyBorder="1"/>
    <xf numFmtId="49" fontId="0" fillId="2" borderId="0" xfId="0" applyNumberFormat="1" applyFill="1"/>
    <xf numFmtId="0" fontId="0" fillId="2" borderId="0" xfId="0" applyFill="1"/>
    <xf numFmtId="0" fontId="2" fillId="2" borderId="0" xfId="0" applyFont="1" applyFill="1" applyBorder="1"/>
    <xf numFmtId="49" fontId="0" fillId="2" borderId="0" xfId="0" applyNumberFormat="1" applyFill="1" applyBorder="1"/>
    <xf numFmtId="49" fontId="0" fillId="3" borderId="0" xfId="0" applyNumberFormat="1" applyFill="1" applyBorder="1"/>
    <xf numFmtId="0" fontId="0" fillId="3" borderId="0" xfId="0" applyFill="1" applyBorder="1"/>
    <xf numFmtId="49" fontId="0" fillId="3" borderId="0" xfId="0" applyNumberFormat="1" applyFill="1"/>
    <xf numFmtId="0" fontId="0" fillId="3" borderId="0" xfId="0" applyFill="1"/>
    <xf numFmtId="49" fontId="2" fillId="3" borderId="0" xfId="0" applyNumberFormat="1" applyFont="1" applyFill="1" applyBorder="1"/>
    <xf numFmtId="0" fontId="2" fillId="3" borderId="0" xfId="0" applyFont="1" applyFill="1" applyBorder="1"/>
    <xf numFmtId="0" fontId="3" fillId="3" borderId="0" xfId="0" applyFont="1" applyFill="1"/>
    <xf numFmtId="49" fontId="2" fillId="3" borderId="0" xfId="0" applyNumberFormat="1" applyFont="1" applyFill="1"/>
    <xf numFmtId="49" fontId="2" fillId="2" borderId="0" xfId="0" applyNumberFormat="1" applyFont="1" applyFill="1" applyAlignment="1">
      <alignment horizontal="left"/>
    </xf>
    <xf numFmtId="49" fontId="2" fillId="3" borderId="0" xfId="0" applyNumberFormat="1" applyFont="1" applyFill="1" applyAlignment="1">
      <alignment horizontal="left"/>
    </xf>
    <xf numFmtId="0" fontId="8" fillId="0" borderId="0" xfId="0" applyFont="1" applyFill="1" applyAlignment="1">
      <alignment vertical="top" wrapText="1"/>
    </xf>
    <xf numFmtId="4" fontId="8" fillId="0" borderId="0" xfId="0" applyNumberFormat="1" applyFont="1" applyFill="1" applyAlignment="1">
      <alignment vertical="center" wrapText="1"/>
    </xf>
    <xf numFmtId="0" fontId="8" fillId="0" borderId="0" xfId="0" applyFont="1" applyAlignment="1">
      <alignment vertical="top"/>
    </xf>
    <xf numFmtId="2" fontId="9" fillId="0" borderId="0" xfId="0" applyNumberFormat="1" applyFont="1"/>
    <xf numFmtId="0" fontId="8" fillId="0" borderId="1" xfId="0" applyFont="1" applyBorder="1"/>
    <xf numFmtId="0" fontId="9" fillId="0" borderId="0" xfId="0" applyFont="1"/>
    <xf numFmtId="0" fontId="9" fillId="0" borderId="0" xfId="0" applyFont="1" applyFill="1"/>
    <xf numFmtId="4" fontId="9" fillId="0" borderId="0" xfId="0" applyNumberFormat="1" applyFont="1" applyFill="1" applyAlignment="1">
      <alignment vertical="center" wrapText="1"/>
    </xf>
    <xf numFmtId="0" fontId="9" fillId="0" borderId="0" xfId="0" applyFont="1" applyBorder="1" applyAlignment="1">
      <alignment vertical="top" wrapText="1"/>
    </xf>
    <xf numFmtId="0" fontId="9" fillId="0" borderId="0" xfId="0" applyFont="1" applyFill="1" applyBorder="1"/>
    <xf numFmtId="0" fontId="9" fillId="0" borderId="0" xfId="0" applyFont="1" applyBorder="1"/>
    <xf numFmtId="49" fontId="9" fillId="0" borderId="0" xfId="0" applyNumberFormat="1" applyFont="1" applyFill="1"/>
    <xf numFmtId="14" fontId="9" fillId="0" borderId="0" xfId="0" applyNumberFormat="1" applyFont="1" applyBorder="1" applyAlignment="1">
      <alignment vertical="top" wrapText="1"/>
    </xf>
    <xf numFmtId="0" fontId="8" fillId="4" borderId="0" xfId="0" applyFont="1" applyFill="1"/>
    <xf numFmtId="14" fontId="9" fillId="0" borderId="0" xfId="0" applyNumberFormat="1" applyFont="1"/>
    <xf numFmtId="0" fontId="8" fillId="0" borderId="1" xfId="0" applyFont="1" applyFill="1" applyBorder="1"/>
    <xf numFmtId="164" fontId="9" fillId="0" borderId="0" xfId="0" applyNumberFormat="1" applyFont="1" applyFill="1" applyAlignment="1">
      <alignment vertical="center" wrapText="1"/>
    </xf>
    <xf numFmtId="164" fontId="8" fillId="0" borderId="0" xfId="0" applyNumberFormat="1" applyFont="1" applyFill="1" applyAlignment="1">
      <alignment vertical="center" wrapText="1"/>
    </xf>
    <xf numFmtId="165" fontId="8" fillId="0" borderId="1" xfId="0" applyNumberFormat="1" applyFont="1" applyBorder="1" applyAlignment="1">
      <alignment vertical="center" wrapText="1"/>
    </xf>
    <xf numFmtId="165" fontId="8" fillId="0" borderId="1" xfId="0" applyNumberFormat="1" applyFont="1" applyFill="1" applyBorder="1" applyAlignment="1">
      <alignment vertical="center" wrapText="1"/>
    </xf>
    <xf numFmtId="165" fontId="9" fillId="0" borderId="0" xfId="0" applyNumberFormat="1" applyFont="1" applyFill="1" applyAlignment="1">
      <alignment vertical="center" wrapText="1"/>
    </xf>
    <xf numFmtId="165" fontId="9" fillId="0" borderId="0" xfId="0" applyNumberFormat="1" applyFont="1" applyFill="1" applyBorder="1" applyAlignment="1">
      <alignment vertical="center" wrapText="1"/>
    </xf>
    <xf numFmtId="165" fontId="8" fillId="4" borderId="0" xfId="0" applyNumberFormat="1" applyFont="1" applyFill="1"/>
    <xf numFmtId="165" fontId="9" fillId="0" borderId="0" xfId="0" applyNumberFormat="1" applyFont="1" applyFill="1"/>
    <xf numFmtId="165" fontId="9" fillId="0" borderId="0" xfId="0" applyNumberFormat="1" applyFont="1"/>
  </cellXfs>
  <cellStyles count="238">
    <cellStyle name="Gevolgde hyperlink" xfId="61" builtinId="9" hidden="1"/>
    <cellStyle name="Gevolgde hyperlink" xfId="65" builtinId="9" hidden="1"/>
    <cellStyle name="Gevolgde hyperlink" xfId="69" builtinId="9" hidden="1"/>
    <cellStyle name="Gevolgde hyperlink" xfId="73" builtinId="9" hidden="1"/>
    <cellStyle name="Gevolgde hyperlink" xfId="77" builtinId="9" hidden="1"/>
    <cellStyle name="Gevolgde hyperlink" xfId="81" builtinId="9" hidden="1"/>
    <cellStyle name="Gevolgde hyperlink" xfId="85" builtinId="9" hidden="1"/>
    <cellStyle name="Gevolgde hyperlink" xfId="89" builtinId="9" hidden="1"/>
    <cellStyle name="Gevolgde hyperlink" xfId="93" builtinId="9" hidden="1"/>
    <cellStyle name="Gevolgde hyperlink" xfId="97" builtinId="9" hidden="1"/>
    <cellStyle name="Gevolgde hyperlink" xfId="101" builtinId="9" hidden="1"/>
    <cellStyle name="Gevolgde hyperlink" xfId="105" builtinId="9" hidden="1"/>
    <cellStyle name="Gevolgde hyperlink" xfId="109" builtinId="9" hidden="1"/>
    <cellStyle name="Gevolgde hyperlink" xfId="113" builtinId="9" hidden="1"/>
    <cellStyle name="Gevolgde hyperlink" xfId="117" builtinId="9" hidden="1"/>
    <cellStyle name="Gevolgde hyperlink" xfId="121" builtinId="9" hidden="1"/>
    <cellStyle name="Gevolgde hyperlink" xfId="125" builtinId="9" hidden="1"/>
    <cellStyle name="Gevolgde hyperlink" xfId="129" builtinId="9" hidden="1"/>
    <cellStyle name="Gevolgde hyperlink" xfId="133" builtinId="9" hidden="1"/>
    <cellStyle name="Gevolgde hyperlink" xfId="137" builtinId="9" hidden="1"/>
    <cellStyle name="Gevolgde hyperlink" xfId="141" builtinId="9" hidden="1"/>
    <cellStyle name="Gevolgde hyperlink" xfId="145" builtinId="9" hidden="1"/>
    <cellStyle name="Gevolgde hyperlink" xfId="149" builtinId="9" hidden="1"/>
    <cellStyle name="Gevolgde hyperlink" xfId="153" builtinId="9" hidden="1"/>
    <cellStyle name="Gevolgde hyperlink" xfId="157" builtinId="9" hidden="1"/>
    <cellStyle name="Gevolgde hyperlink" xfId="161" builtinId="9" hidden="1"/>
    <cellStyle name="Gevolgde hyperlink" xfId="165" builtinId="9" hidden="1"/>
    <cellStyle name="Gevolgde hyperlink" xfId="169" builtinId="9" hidden="1"/>
    <cellStyle name="Gevolgde hyperlink" xfId="173" builtinId="9" hidden="1"/>
    <cellStyle name="Gevolgde hyperlink" xfId="177" builtinId="9" hidden="1"/>
    <cellStyle name="Gevolgde hyperlink" xfId="181" builtinId="9" hidden="1"/>
    <cellStyle name="Gevolgde hyperlink" xfId="185" builtinId="9" hidden="1"/>
    <cellStyle name="Gevolgde hyperlink" xfId="189" builtinId="9" hidden="1"/>
    <cellStyle name="Gevolgde hyperlink" xfId="193" builtinId="9" hidden="1"/>
    <cellStyle name="Gevolgde hyperlink" xfId="191" builtinId="9" hidden="1"/>
    <cellStyle name="Gevolgde hyperlink" xfId="187" builtinId="9" hidden="1"/>
    <cellStyle name="Gevolgde hyperlink" xfId="183" builtinId="9" hidden="1"/>
    <cellStyle name="Gevolgde hyperlink" xfId="179" builtinId="9" hidden="1"/>
    <cellStyle name="Gevolgde hyperlink" xfId="175" builtinId="9" hidden="1"/>
    <cellStyle name="Gevolgde hyperlink" xfId="171" builtinId="9" hidden="1"/>
    <cellStyle name="Gevolgde hyperlink" xfId="167" builtinId="9" hidden="1"/>
    <cellStyle name="Gevolgde hyperlink" xfId="163" builtinId="9" hidden="1"/>
    <cellStyle name="Gevolgde hyperlink" xfId="159" builtinId="9" hidden="1"/>
    <cellStyle name="Gevolgde hyperlink" xfId="155" builtinId="9" hidden="1"/>
    <cellStyle name="Gevolgde hyperlink" xfId="151" builtinId="9" hidden="1"/>
    <cellStyle name="Gevolgde hyperlink" xfId="147" builtinId="9" hidden="1"/>
    <cellStyle name="Gevolgde hyperlink" xfId="143" builtinId="9" hidden="1"/>
    <cellStyle name="Gevolgde hyperlink" xfId="139" builtinId="9" hidden="1"/>
    <cellStyle name="Gevolgde hyperlink" xfId="135" builtinId="9" hidden="1"/>
    <cellStyle name="Gevolgde hyperlink" xfId="131" builtinId="9" hidden="1"/>
    <cellStyle name="Gevolgde hyperlink" xfId="127" builtinId="9" hidden="1"/>
    <cellStyle name="Gevolgde hyperlink" xfId="123" builtinId="9" hidden="1"/>
    <cellStyle name="Gevolgde hyperlink" xfId="119" builtinId="9" hidden="1"/>
    <cellStyle name="Gevolgde hyperlink" xfId="115" builtinId="9" hidden="1"/>
    <cellStyle name="Gevolgde hyperlink" xfId="111" builtinId="9" hidden="1"/>
    <cellStyle name="Gevolgde hyperlink" xfId="107" builtinId="9" hidden="1"/>
    <cellStyle name="Gevolgde hyperlink" xfId="103" builtinId="9" hidden="1"/>
    <cellStyle name="Gevolgde hyperlink" xfId="99" builtinId="9" hidden="1"/>
    <cellStyle name="Gevolgde hyperlink" xfId="95" builtinId="9" hidden="1"/>
    <cellStyle name="Gevolgde hyperlink" xfId="91" builtinId="9" hidden="1"/>
    <cellStyle name="Gevolgde hyperlink" xfId="87" builtinId="9" hidden="1"/>
    <cellStyle name="Gevolgde hyperlink" xfId="83" builtinId="9" hidden="1"/>
    <cellStyle name="Gevolgde hyperlink" xfId="79" builtinId="9" hidden="1"/>
    <cellStyle name="Gevolgde hyperlink" xfId="75" builtinId="9" hidden="1"/>
    <cellStyle name="Gevolgde hyperlink" xfId="71" builtinId="9" hidden="1"/>
    <cellStyle name="Gevolgde hyperlink" xfId="67" builtinId="9" hidden="1"/>
    <cellStyle name="Gevolgde hyperlink" xfId="63" builtinId="9" hidden="1"/>
    <cellStyle name="Gevolgde hyperlink" xfId="59" builtinId="9" hidden="1"/>
    <cellStyle name="Gevolgde hyperlink" xfId="20" builtinId="9" hidden="1"/>
    <cellStyle name="Gevolgde hyperlink" xfId="24" builtinId="9" hidden="1"/>
    <cellStyle name="Gevolgde hyperlink" xfId="26" builtinId="9" hidden="1"/>
    <cellStyle name="Gevolgde hyperlink" xfId="29" builtinId="9" hidden="1"/>
    <cellStyle name="Gevolgde hyperlink" xfId="33" builtinId="9" hidden="1"/>
    <cellStyle name="Gevolgde hyperlink" xfId="35" builtinId="9" hidden="1"/>
    <cellStyle name="Gevolgde hyperlink" xfId="37" builtinId="9" hidden="1"/>
    <cellStyle name="Gevolgde hyperlink" xfId="41" builtinId="9" hidden="1"/>
    <cellStyle name="Gevolgde hyperlink" xfId="43" builtinId="9" hidden="1"/>
    <cellStyle name="Gevolgde hyperlink" xfId="45" builtinId="9" hidden="1"/>
    <cellStyle name="Gevolgde hyperlink" xfId="49" builtinId="9" hidden="1"/>
    <cellStyle name="Gevolgde hyperlink" xfId="51" builtinId="9" hidden="1"/>
    <cellStyle name="Gevolgde hyperlink" xfId="53" builtinId="9" hidden="1"/>
    <cellStyle name="Gevolgde hyperlink" xfId="57" builtinId="9" hidden="1"/>
    <cellStyle name="Gevolgde hyperlink" xfId="55" builtinId="9" hidden="1"/>
    <cellStyle name="Gevolgde hyperlink" xfId="47" builtinId="9" hidden="1"/>
    <cellStyle name="Gevolgde hyperlink" xfId="39" builtinId="9" hidden="1"/>
    <cellStyle name="Gevolgde hyperlink" xfId="31" builtinId="9" hidden="1"/>
    <cellStyle name="Gevolgde hyperlink" xfId="22" builtinId="9" hidden="1"/>
    <cellStyle name="Gevolgde hyperlink" xfId="10" builtinId="9" hidden="1"/>
    <cellStyle name="Gevolgde hyperlink" xfId="12" builtinId="9" hidden="1"/>
    <cellStyle name="Gevolgde hyperlink" xfId="14" builtinId="9" hidden="1"/>
    <cellStyle name="Gevolgde hyperlink" xfId="16" builtinId="9" hidden="1"/>
    <cellStyle name="Gevolgde hyperlink" xfId="18" builtinId="9" hidden="1"/>
    <cellStyle name="Gevolgde hyperlink" xfId="4" builtinId="9" hidden="1"/>
    <cellStyle name="Gevolgde hyperlink" xfId="8" builtinId="9" hidden="1"/>
    <cellStyle name="Gevolgde hyperlink" xfId="6" builtinId="9" hidden="1"/>
    <cellStyle name="Gevolgde hyperlink" xfId="2" builtinId="9" hidden="1"/>
    <cellStyle name="Gevolgde hyperlink" xfId="195" builtinId="9" hidden="1"/>
    <cellStyle name="Gevolgde hyperlink" xfId="197" builtinId="9" hidden="1"/>
    <cellStyle name="Gevolgde hyperlink" xfId="199" builtinId="9" hidden="1"/>
    <cellStyle name="Gevolgde hyperlink" xfId="201" builtinId="9" hidden="1"/>
    <cellStyle name="Gevolgde hyperlink" xfId="203" builtinId="9" hidden="1"/>
    <cellStyle name="Gevolgde hyperlink" xfId="205" builtinId="9" hidden="1"/>
    <cellStyle name="Gevolgde hyperlink" xfId="207" builtinId="9" hidden="1"/>
    <cellStyle name="Gevolgde hyperlink" xfId="209" builtinId="9" hidden="1"/>
    <cellStyle name="Gevolgde hyperlink" xfId="211" builtinId="9" hidden="1"/>
    <cellStyle name="Gevolgde hyperlink" xfId="213" builtinId="9" hidden="1"/>
    <cellStyle name="Gevolgde hyperlink" xfId="215" builtinId="9" hidden="1"/>
    <cellStyle name="Gevolgde hyperlink" xfId="217" builtinId="9" hidden="1"/>
    <cellStyle name="Gevolgde hyperlink" xfId="219" builtinId="9" hidden="1"/>
    <cellStyle name="Gevolgde hyperlink" xfId="221" builtinId="9" hidden="1"/>
    <cellStyle name="Gevolgde hyperlink" xfId="223" builtinId="9" hidden="1"/>
    <cellStyle name="Gevolgde hyperlink" xfId="225" builtinId="9" hidden="1"/>
    <cellStyle name="Gevolgde hyperlink" xfId="227" builtinId="9" hidden="1"/>
    <cellStyle name="Gevolgde hyperlink" xfId="229" builtinId="9" hidden="1"/>
    <cellStyle name="Gevolgde hyperlink" xfId="231" builtinId="9" hidden="1"/>
    <cellStyle name="Gevolgde hyperlink" xfId="233" builtinId="9" hidden="1"/>
    <cellStyle name="Gevolgde hyperlink" xfId="235" builtinId="9" hidden="1"/>
    <cellStyle name="Gevolgde hyperlink" xfId="237" builtinId="9" hidden="1"/>
    <cellStyle name="Hyperlink" xfId="86" builtinId="8" hidden="1"/>
    <cellStyle name="Hyperlink" xfId="88" builtinId="8" hidden="1"/>
    <cellStyle name="Hyperlink" xfId="90" builtinId="8" hidden="1"/>
    <cellStyle name="Hyperlink" xfId="94" builtinId="8" hidden="1"/>
    <cellStyle name="Hyperlink" xfId="96" builtinId="8" hidden="1"/>
    <cellStyle name="Hyperlink" xfId="98" builtinId="8" hidden="1"/>
    <cellStyle name="Hyperlink" xfId="102" builtinId="8" hidden="1"/>
    <cellStyle name="Hyperlink" xfId="104" builtinId="8" hidden="1"/>
    <cellStyle name="Hyperlink" xfId="106" builtinId="8" hidden="1"/>
    <cellStyle name="Hyperlink" xfId="110" builtinId="8" hidden="1"/>
    <cellStyle name="Hyperlink" xfId="112" builtinId="8" hidden="1"/>
    <cellStyle name="Hyperlink" xfId="114" builtinId="8" hidden="1"/>
    <cellStyle name="Hyperlink" xfId="118" builtinId="8" hidden="1"/>
    <cellStyle name="Hyperlink" xfId="120" builtinId="8" hidden="1"/>
    <cellStyle name="Hyperlink" xfId="122" builtinId="8" hidden="1"/>
    <cellStyle name="Hyperlink" xfId="126" builtinId="8" hidden="1"/>
    <cellStyle name="Hyperlink" xfId="128" builtinId="8" hidden="1"/>
    <cellStyle name="Hyperlink" xfId="130" builtinId="8" hidden="1"/>
    <cellStyle name="Hyperlink" xfId="134" builtinId="8" hidden="1"/>
    <cellStyle name="Hyperlink" xfId="136" builtinId="8" hidden="1"/>
    <cellStyle name="Hyperlink" xfId="138" builtinId="8" hidden="1"/>
    <cellStyle name="Hyperlink" xfId="142" builtinId="8" hidden="1"/>
    <cellStyle name="Hyperlink" xfId="144" builtinId="8" hidden="1"/>
    <cellStyle name="Hyperlink" xfId="146" builtinId="8" hidden="1"/>
    <cellStyle name="Hyperlink" xfId="150" builtinId="8" hidden="1"/>
    <cellStyle name="Hyperlink" xfId="152" builtinId="8" hidden="1"/>
    <cellStyle name="Hyperlink" xfId="154" builtinId="8" hidden="1"/>
    <cellStyle name="Hyperlink" xfId="158" builtinId="8" hidden="1"/>
    <cellStyle name="Hyperlink" xfId="160" builtinId="8" hidden="1"/>
    <cellStyle name="Hyperlink" xfId="162" builtinId="8" hidden="1"/>
    <cellStyle name="Hyperlink" xfId="166" builtinId="8" hidden="1"/>
    <cellStyle name="Hyperlink" xfId="168" builtinId="8" hidden="1"/>
    <cellStyle name="Hyperlink" xfId="170" builtinId="8" hidden="1"/>
    <cellStyle name="Hyperlink" xfId="174" builtinId="8" hidden="1"/>
    <cellStyle name="Hyperlink" xfId="176" builtinId="8" hidden="1"/>
    <cellStyle name="Hyperlink" xfId="178" builtinId="8" hidden="1"/>
    <cellStyle name="Hyperlink" xfId="182" builtinId="8" hidden="1"/>
    <cellStyle name="Hyperlink" xfId="184" builtinId="8" hidden="1"/>
    <cellStyle name="Hyperlink" xfId="186" builtinId="8" hidden="1"/>
    <cellStyle name="Hyperlink" xfId="190" builtinId="8" hidden="1"/>
    <cellStyle name="Hyperlink" xfId="192" builtinId="8" hidden="1"/>
    <cellStyle name="Hyperlink" xfId="188" builtinId="8" hidden="1"/>
    <cellStyle name="Hyperlink" xfId="180" builtinId="8" hidden="1"/>
    <cellStyle name="Hyperlink" xfId="172" builtinId="8" hidden="1"/>
    <cellStyle name="Hyperlink" xfId="164" builtinId="8" hidden="1"/>
    <cellStyle name="Hyperlink" xfId="156" builtinId="8" hidden="1"/>
    <cellStyle name="Hyperlink" xfId="148" builtinId="8" hidden="1"/>
    <cellStyle name="Hyperlink" xfId="140" builtinId="8" hidden="1"/>
    <cellStyle name="Hyperlink" xfId="132" builtinId="8" hidden="1"/>
    <cellStyle name="Hyperlink" xfId="124" builtinId="8" hidden="1"/>
    <cellStyle name="Hyperlink" xfId="116" builtinId="8" hidden="1"/>
    <cellStyle name="Hyperlink" xfId="108" builtinId="8" hidden="1"/>
    <cellStyle name="Hyperlink" xfId="100" builtinId="8" hidden="1"/>
    <cellStyle name="Hyperlink" xfId="92" builtinId="8" hidden="1"/>
    <cellStyle name="Hyperlink" xfId="84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68" builtinId="8" hidden="1"/>
    <cellStyle name="Hyperlink" xfId="52" builtinId="8" hidden="1"/>
    <cellStyle name="Hyperlink" xfId="36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5" builtinId="8" hidden="1"/>
    <cellStyle name="Hyperlink" xfId="7" builtinId="8" hidden="1"/>
    <cellStyle name="Hyperlink" xfId="3" builtinId="8" hidden="1"/>
    <cellStyle name="Hyperlink" xfId="1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Normaal 2" xfId="27" xr:uid="{00000000-0005-0000-0000-0000EC000000}"/>
    <cellStyle name="Stand.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L53INGB0006865114_26-11-2017_16-05-2018" connectionId="1" xr16:uid="{00000000-0016-0000-0000-000000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8F2C62-D84B-8045-958C-DABA1C53380B}">
  <dimension ref="A1:H197"/>
  <sheetViews>
    <sheetView tabSelected="1" zoomScale="125" zoomScaleNormal="125" zoomScalePageLayoutView="125" workbookViewId="0">
      <pane ySplit="1" topLeftCell="A2" activePane="bottomLeft" state="frozenSplit"/>
      <selection sqref="A1:A65536"/>
      <selection pane="bottomLeft" activeCell="E198" sqref="E198"/>
    </sheetView>
  </sheetViews>
  <sheetFormatPr baseColWidth="10" defaultColWidth="9.1640625" defaultRowHeight="11"/>
  <cols>
    <col min="1" max="1" width="7.83203125" style="28" bestFit="1" customWidth="1"/>
    <col min="2" max="2" width="34.5" style="29" bestFit="1" customWidth="1"/>
    <col min="3" max="3" width="28.1640625" style="29" bestFit="1" customWidth="1"/>
    <col min="4" max="4" width="16.6640625" style="30" bestFit="1" customWidth="1"/>
    <col min="5" max="5" width="19.5" style="30" customWidth="1"/>
    <col min="6" max="6" width="8.83203125" style="39" customWidth="1"/>
    <col min="7" max="7" width="12.5" style="28" bestFit="1" customWidth="1"/>
    <col min="8" max="8" width="80.6640625" style="28" bestFit="1" customWidth="1"/>
    <col min="9" max="16384" width="9.1640625" style="28"/>
  </cols>
  <sheetData>
    <row r="1" spans="1:8" s="25" customFormat="1" ht="23" customHeight="1">
      <c r="A1" s="23" t="s">
        <v>0</v>
      </c>
      <c r="B1" s="23" t="s">
        <v>1</v>
      </c>
      <c r="C1" s="23" t="s">
        <v>2</v>
      </c>
      <c r="D1" s="24" t="s">
        <v>3</v>
      </c>
      <c r="E1" s="24" t="s">
        <v>193</v>
      </c>
      <c r="F1" s="40" t="s">
        <v>4</v>
      </c>
      <c r="G1" s="26"/>
      <c r="H1" s="26"/>
    </row>
    <row r="2" spans="1:8" ht="10" customHeight="1">
      <c r="A2" s="27"/>
      <c r="B2" s="27" t="s">
        <v>7</v>
      </c>
      <c r="C2" s="38"/>
      <c r="D2" s="41"/>
      <c r="E2" s="41"/>
      <c r="F2" s="42">
        <v>0</v>
      </c>
      <c r="G2" s="27"/>
      <c r="H2" s="27"/>
    </row>
    <row r="3" spans="1:8">
      <c r="A3" s="37">
        <v>42123</v>
      </c>
      <c r="B3" s="29" t="s">
        <v>172</v>
      </c>
      <c r="C3" s="29" t="s">
        <v>174</v>
      </c>
      <c r="D3" s="43">
        <v>1000</v>
      </c>
      <c r="E3" s="43"/>
      <c r="F3" s="44">
        <f>F2+D3-E3</f>
        <v>1000</v>
      </c>
    </row>
    <row r="4" spans="1:8" s="33" customFormat="1">
      <c r="A4" s="37">
        <v>42128</v>
      </c>
      <c r="B4" s="31" t="s">
        <v>175</v>
      </c>
      <c r="C4" s="32" t="s">
        <v>174</v>
      </c>
      <c r="D4" s="44">
        <v>175</v>
      </c>
      <c r="E4" s="44"/>
      <c r="F4" s="44">
        <f t="shared" ref="F4:F67" si="0">F3+D4-E4</f>
        <v>1175</v>
      </c>
    </row>
    <row r="5" spans="1:8" s="33" customFormat="1">
      <c r="A5" s="37">
        <v>42149</v>
      </c>
      <c r="B5" s="31" t="s">
        <v>176</v>
      </c>
      <c r="C5" s="32" t="s">
        <v>174</v>
      </c>
      <c r="D5" s="44">
        <v>100</v>
      </c>
      <c r="E5" s="44"/>
      <c r="F5" s="44">
        <f t="shared" si="0"/>
        <v>1275</v>
      </c>
    </row>
    <row r="6" spans="1:8" s="33" customFormat="1">
      <c r="A6" s="37">
        <v>42152</v>
      </c>
      <c r="B6" s="31" t="s">
        <v>191</v>
      </c>
      <c r="C6" s="32" t="s">
        <v>192</v>
      </c>
      <c r="D6" s="44"/>
      <c r="E6" s="44">
        <v>100.84</v>
      </c>
      <c r="F6" s="44">
        <f t="shared" si="0"/>
        <v>1174.1600000000001</v>
      </c>
    </row>
    <row r="7" spans="1:8" s="33" customFormat="1">
      <c r="A7" s="37">
        <v>42152</v>
      </c>
      <c r="B7" s="31" t="s">
        <v>191</v>
      </c>
      <c r="C7" s="32" t="s">
        <v>192</v>
      </c>
      <c r="D7" s="44"/>
      <c r="E7" s="44">
        <v>61.19</v>
      </c>
      <c r="F7" s="44">
        <f t="shared" si="0"/>
        <v>1112.97</v>
      </c>
    </row>
    <row r="8" spans="1:8" s="33" customFormat="1">
      <c r="A8" s="37">
        <v>42152</v>
      </c>
      <c r="B8" s="31" t="s">
        <v>211</v>
      </c>
      <c r="C8" s="32" t="s">
        <v>204</v>
      </c>
      <c r="D8" s="44"/>
      <c r="E8" s="44">
        <v>237.99</v>
      </c>
      <c r="F8" s="44">
        <f t="shared" si="0"/>
        <v>874.98</v>
      </c>
    </row>
    <row r="9" spans="1:8" s="33" customFormat="1">
      <c r="A9" s="37">
        <v>42180</v>
      </c>
      <c r="B9" s="35" t="s">
        <v>176</v>
      </c>
      <c r="C9" s="32" t="s">
        <v>174</v>
      </c>
      <c r="D9" s="44">
        <v>100</v>
      </c>
      <c r="E9" s="44"/>
      <c r="F9" s="44">
        <f t="shared" si="0"/>
        <v>974.98</v>
      </c>
    </row>
    <row r="10" spans="1:8" s="33" customFormat="1">
      <c r="A10" s="37">
        <v>42209</v>
      </c>
      <c r="B10" s="31" t="s">
        <v>175</v>
      </c>
      <c r="C10" s="32" t="s">
        <v>174</v>
      </c>
      <c r="D10" s="44">
        <v>675</v>
      </c>
      <c r="E10" s="44"/>
      <c r="F10" s="44">
        <f t="shared" si="0"/>
        <v>1649.98</v>
      </c>
    </row>
    <row r="11" spans="1:8" s="33" customFormat="1">
      <c r="A11" s="37">
        <v>42212</v>
      </c>
      <c r="B11" s="31" t="s">
        <v>176</v>
      </c>
      <c r="C11" s="32" t="s">
        <v>174</v>
      </c>
      <c r="D11" s="44">
        <v>100</v>
      </c>
      <c r="E11" s="44"/>
      <c r="F11" s="44">
        <f t="shared" si="0"/>
        <v>1749.98</v>
      </c>
    </row>
    <row r="12" spans="1:8" s="33" customFormat="1">
      <c r="A12" s="37">
        <v>42212</v>
      </c>
      <c r="B12" s="31" t="s">
        <v>191</v>
      </c>
      <c r="C12" s="32" t="s">
        <v>192</v>
      </c>
      <c r="D12" s="44"/>
      <c r="E12" s="44">
        <v>286.36</v>
      </c>
      <c r="F12" s="44">
        <f t="shared" si="0"/>
        <v>1463.62</v>
      </c>
    </row>
    <row r="13" spans="1:8" s="33" customFormat="1">
      <c r="A13" s="37">
        <v>42213</v>
      </c>
      <c r="B13" s="31" t="s">
        <v>5</v>
      </c>
      <c r="C13" s="32" t="s">
        <v>6</v>
      </c>
      <c r="D13" s="44"/>
      <c r="E13" s="44">
        <v>1.6</v>
      </c>
      <c r="F13" s="44">
        <f t="shared" si="0"/>
        <v>1462.02</v>
      </c>
    </row>
    <row r="14" spans="1:8" s="33" customFormat="1">
      <c r="A14" s="37">
        <v>42216</v>
      </c>
      <c r="B14" s="31" t="s">
        <v>175</v>
      </c>
      <c r="C14" s="32" t="s">
        <v>174</v>
      </c>
      <c r="D14" s="44">
        <v>350</v>
      </c>
      <c r="E14" s="44"/>
      <c r="F14" s="44">
        <f t="shared" si="0"/>
        <v>1812.02</v>
      </c>
    </row>
    <row r="15" spans="1:8" s="33" customFormat="1">
      <c r="A15" s="37">
        <v>42221</v>
      </c>
      <c r="B15" s="31" t="s">
        <v>229</v>
      </c>
      <c r="C15" s="32" t="s">
        <v>231</v>
      </c>
      <c r="D15" s="44"/>
      <c r="E15" s="44">
        <v>246.88</v>
      </c>
      <c r="F15" s="44">
        <f t="shared" si="0"/>
        <v>1565.1399999999999</v>
      </c>
    </row>
    <row r="16" spans="1:8" s="33" customFormat="1">
      <c r="A16" s="37">
        <v>42223</v>
      </c>
      <c r="B16" s="31" t="s">
        <v>229</v>
      </c>
      <c r="C16" s="32" t="s">
        <v>204</v>
      </c>
      <c r="D16" s="44"/>
      <c r="E16" s="44">
        <v>246.39</v>
      </c>
      <c r="F16" s="44">
        <f t="shared" si="0"/>
        <v>1318.75</v>
      </c>
    </row>
    <row r="17" spans="1:6" s="33" customFormat="1">
      <c r="A17" s="37">
        <v>42230</v>
      </c>
      <c r="B17" s="31" t="s">
        <v>191</v>
      </c>
      <c r="C17" s="32" t="s">
        <v>192</v>
      </c>
      <c r="D17" s="44"/>
      <c r="E17" s="44">
        <v>58.97</v>
      </c>
      <c r="F17" s="44">
        <f t="shared" si="0"/>
        <v>1259.78</v>
      </c>
    </row>
    <row r="18" spans="1:6" s="33" customFormat="1">
      <c r="A18" s="37">
        <v>42241</v>
      </c>
      <c r="B18" s="31" t="s">
        <v>176</v>
      </c>
      <c r="C18" s="32" t="s">
        <v>174</v>
      </c>
      <c r="D18" s="44">
        <v>100</v>
      </c>
      <c r="E18" s="44"/>
      <c r="F18" s="44">
        <f t="shared" si="0"/>
        <v>1359.78</v>
      </c>
    </row>
    <row r="19" spans="1:6">
      <c r="A19" s="37">
        <v>42247</v>
      </c>
      <c r="B19" s="29" t="s">
        <v>172</v>
      </c>
      <c r="C19" s="29" t="s">
        <v>174</v>
      </c>
      <c r="D19" s="43">
        <v>350</v>
      </c>
      <c r="E19" s="43"/>
      <c r="F19" s="44">
        <f t="shared" si="0"/>
        <v>1709.78</v>
      </c>
    </row>
    <row r="20" spans="1:6">
      <c r="A20" s="37">
        <v>42257</v>
      </c>
      <c r="B20" s="29" t="s">
        <v>180</v>
      </c>
      <c r="C20" s="29" t="s">
        <v>179</v>
      </c>
      <c r="D20" s="43"/>
      <c r="E20" s="43">
        <v>282.47000000000003</v>
      </c>
      <c r="F20" s="44">
        <f t="shared" si="0"/>
        <v>1427.31</v>
      </c>
    </row>
    <row r="21" spans="1:6">
      <c r="A21" s="37">
        <v>42272</v>
      </c>
      <c r="B21" s="29" t="s">
        <v>176</v>
      </c>
      <c r="C21" s="29" t="s">
        <v>174</v>
      </c>
      <c r="D21" s="43">
        <v>100</v>
      </c>
      <c r="E21" s="43"/>
      <c r="F21" s="44">
        <f t="shared" si="0"/>
        <v>1527.31</v>
      </c>
    </row>
    <row r="22" spans="1:6">
      <c r="A22" s="37">
        <v>42275</v>
      </c>
      <c r="B22" s="31" t="s">
        <v>232</v>
      </c>
      <c r="C22" s="32" t="s">
        <v>231</v>
      </c>
      <c r="D22" s="43"/>
      <c r="E22" s="43">
        <v>12.73</v>
      </c>
      <c r="F22" s="44">
        <f t="shared" si="0"/>
        <v>1514.58</v>
      </c>
    </row>
    <row r="23" spans="1:6">
      <c r="A23" s="37">
        <v>42275</v>
      </c>
      <c r="B23" s="31" t="s">
        <v>232</v>
      </c>
      <c r="C23" s="32" t="s">
        <v>231</v>
      </c>
      <c r="D23" s="43"/>
      <c r="E23" s="43">
        <v>172.87</v>
      </c>
      <c r="F23" s="44">
        <f t="shared" si="0"/>
        <v>1341.71</v>
      </c>
    </row>
    <row r="24" spans="1:6">
      <c r="A24" s="37">
        <v>42289</v>
      </c>
      <c r="B24" s="34" t="s">
        <v>181</v>
      </c>
      <c r="C24" s="29" t="s">
        <v>174</v>
      </c>
      <c r="D24" s="43">
        <v>50</v>
      </c>
      <c r="E24" s="43"/>
      <c r="F24" s="44">
        <f t="shared" si="0"/>
        <v>1391.71</v>
      </c>
    </row>
    <row r="25" spans="1:6">
      <c r="A25" s="37">
        <v>42289</v>
      </c>
      <c r="B25" s="29" t="s">
        <v>180</v>
      </c>
      <c r="C25" s="29" t="s">
        <v>179</v>
      </c>
      <c r="D25" s="43"/>
      <c r="E25" s="43">
        <v>42.73</v>
      </c>
      <c r="F25" s="44">
        <f t="shared" si="0"/>
        <v>1348.98</v>
      </c>
    </row>
    <row r="26" spans="1:6">
      <c r="A26" s="37">
        <v>42299</v>
      </c>
      <c r="B26" s="31" t="s">
        <v>232</v>
      </c>
      <c r="C26" s="32" t="s">
        <v>231</v>
      </c>
      <c r="D26" s="43"/>
      <c r="E26" s="43">
        <v>138.66999999999999</v>
      </c>
      <c r="F26" s="44">
        <f t="shared" si="0"/>
        <v>1210.31</v>
      </c>
    </row>
    <row r="27" spans="1:6">
      <c r="A27" s="37">
        <v>42300</v>
      </c>
      <c r="B27" s="29" t="s">
        <v>182</v>
      </c>
      <c r="C27" s="29" t="s">
        <v>174</v>
      </c>
      <c r="D27" s="43">
        <v>25</v>
      </c>
      <c r="E27" s="43"/>
      <c r="F27" s="44">
        <f t="shared" si="0"/>
        <v>1235.31</v>
      </c>
    </row>
    <row r="28" spans="1:6">
      <c r="A28" s="37">
        <v>42303</v>
      </c>
      <c r="B28" s="29" t="s">
        <v>183</v>
      </c>
      <c r="C28" s="29" t="s">
        <v>174</v>
      </c>
      <c r="D28" s="43">
        <v>25</v>
      </c>
      <c r="E28" s="43"/>
      <c r="F28" s="44">
        <f t="shared" si="0"/>
        <v>1260.31</v>
      </c>
    </row>
    <row r="29" spans="1:6">
      <c r="A29" s="37">
        <v>42303</v>
      </c>
      <c r="B29" s="29" t="s">
        <v>184</v>
      </c>
      <c r="C29" s="29" t="s">
        <v>174</v>
      </c>
      <c r="D29" s="43">
        <v>40</v>
      </c>
      <c r="E29" s="43"/>
      <c r="F29" s="44">
        <f t="shared" si="0"/>
        <v>1300.31</v>
      </c>
    </row>
    <row r="30" spans="1:6">
      <c r="A30" s="37">
        <v>42303</v>
      </c>
      <c r="B30" s="29" t="s">
        <v>176</v>
      </c>
      <c r="C30" s="29" t="s">
        <v>174</v>
      </c>
      <c r="D30" s="43">
        <v>100</v>
      </c>
      <c r="E30" s="43"/>
      <c r="F30" s="44">
        <f t="shared" si="0"/>
        <v>1400.31</v>
      </c>
    </row>
    <row r="31" spans="1:6">
      <c r="A31" s="37">
        <v>42303</v>
      </c>
      <c r="B31" s="29" t="s">
        <v>176</v>
      </c>
      <c r="C31" s="29" t="s">
        <v>174</v>
      </c>
      <c r="D31" s="43">
        <v>175</v>
      </c>
      <c r="E31" s="43"/>
      <c r="F31" s="44">
        <f t="shared" si="0"/>
        <v>1575.31</v>
      </c>
    </row>
    <row r="32" spans="1:6">
      <c r="A32" s="37">
        <v>42305</v>
      </c>
      <c r="B32" s="29" t="s">
        <v>5</v>
      </c>
      <c r="C32" s="29" t="s">
        <v>6</v>
      </c>
      <c r="D32" s="43"/>
      <c r="E32" s="43">
        <v>2.85</v>
      </c>
      <c r="F32" s="44">
        <f t="shared" si="0"/>
        <v>1572.46</v>
      </c>
    </row>
    <row r="33" spans="1:6">
      <c r="A33" s="37">
        <v>42306</v>
      </c>
      <c r="B33" s="29" t="s">
        <v>185</v>
      </c>
      <c r="C33" s="29" t="s">
        <v>174</v>
      </c>
      <c r="D33" s="43">
        <v>50</v>
      </c>
      <c r="E33" s="43"/>
      <c r="F33" s="44">
        <f t="shared" si="0"/>
        <v>1622.46</v>
      </c>
    </row>
    <row r="34" spans="1:6">
      <c r="A34" s="37">
        <v>42314</v>
      </c>
      <c r="B34" s="29" t="s">
        <v>186</v>
      </c>
      <c r="C34" s="29" t="s">
        <v>174</v>
      </c>
      <c r="D34" s="43">
        <v>20</v>
      </c>
      <c r="E34" s="43"/>
      <c r="F34" s="44">
        <f t="shared" si="0"/>
        <v>1642.46</v>
      </c>
    </row>
    <row r="35" spans="1:6">
      <c r="A35" s="37">
        <v>42314</v>
      </c>
      <c r="B35" s="31" t="s">
        <v>191</v>
      </c>
      <c r="C35" s="32" t="s">
        <v>192</v>
      </c>
      <c r="D35" s="43"/>
      <c r="E35" s="43">
        <v>50.36</v>
      </c>
      <c r="F35" s="44">
        <f t="shared" si="0"/>
        <v>1592.1000000000001</v>
      </c>
    </row>
    <row r="36" spans="1:6">
      <c r="A36" s="37">
        <v>42324</v>
      </c>
      <c r="B36" s="31" t="s">
        <v>211</v>
      </c>
      <c r="C36" s="32" t="s">
        <v>204</v>
      </c>
      <c r="D36" s="43"/>
      <c r="E36" s="43">
        <v>108.95</v>
      </c>
      <c r="F36" s="44">
        <f t="shared" si="0"/>
        <v>1483.15</v>
      </c>
    </row>
    <row r="37" spans="1:6">
      <c r="A37" s="37">
        <v>42333</v>
      </c>
      <c r="B37" s="29" t="s">
        <v>176</v>
      </c>
      <c r="C37" s="29" t="s">
        <v>174</v>
      </c>
      <c r="D37" s="43">
        <v>100</v>
      </c>
      <c r="E37" s="43"/>
      <c r="F37" s="44">
        <f t="shared" si="0"/>
        <v>1583.15</v>
      </c>
    </row>
    <row r="38" spans="1:6">
      <c r="A38" s="37">
        <v>42339</v>
      </c>
      <c r="B38" s="31" t="s">
        <v>211</v>
      </c>
      <c r="C38" s="32" t="s">
        <v>204</v>
      </c>
      <c r="D38" s="43"/>
      <c r="E38" s="43">
        <v>260.97000000000003</v>
      </c>
      <c r="F38" s="44">
        <f t="shared" si="0"/>
        <v>1322.18</v>
      </c>
    </row>
    <row r="39" spans="1:6">
      <c r="A39" s="37">
        <v>42345</v>
      </c>
      <c r="B39" s="31" t="s">
        <v>191</v>
      </c>
      <c r="C39" s="32" t="s">
        <v>192</v>
      </c>
      <c r="D39" s="43"/>
      <c r="E39" s="43">
        <v>52.16</v>
      </c>
      <c r="F39" s="44">
        <f t="shared" si="0"/>
        <v>1270.02</v>
      </c>
    </row>
    <row r="40" spans="1:6">
      <c r="A40" s="37">
        <v>42345</v>
      </c>
      <c r="B40" s="31" t="s">
        <v>191</v>
      </c>
      <c r="C40" s="32" t="s">
        <v>192</v>
      </c>
      <c r="D40" s="43"/>
      <c r="E40" s="43">
        <v>201.88</v>
      </c>
      <c r="F40" s="44">
        <f t="shared" si="0"/>
        <v>1068.1399999999999</v>
      </c>
    </row>
    <row r="41" spans="1:6">
      <c r="A41" s="37">
        <v>42349</v>
      </c>
      <c r="B41" s="29" t="s">
        <v>187</v>
      </c>
      <c r="C41" s="29" t="s">
        <v>174</v>
      </c>
      <c r="D41" s="43">
        <v>1205</v>
      </c>
      <c r="E41" s="43"/>
      <c r="F41" s="44">
        <f t="shared" si="0"/>
        <v>2273.14</v>
      </c>
    </row>
    <row r="42" spans="1:6">
      <c r="A42" s="37">
        <v>42352</v>
      </c>
      <c r="B42" s="31" t="s">
        <v>211</v>
      </c>
      <c r="C42" s="32" t="s">
        <v>204</v>
      </c>
      <c r="D42" s="43"/>
      <c r="E42" s="43">
        <v>112.9</v>
      </c>
      <c r="F42" s="44">
        <f t="shared" si="0"/>
        <v>2160.2399999999998</v>
      </c>
    </row>
    <row r="43" spans="1:6">
      <c r="A43" s="37">
        <v>42353</v>
      </c>
      <c r="B43" s="29" t="s">
        <v>188</v>
      </c>
      <c r="C43" s="29" t="s">
        <v>174</v>
      </c>
      <c r="D43" s="43">
        <v>100</v>
      </c>
      <c r="E43" s="43"/>
      <c r="F43" s="44">
        <f t="shared" si="0"/>
        <v>2260.2399999999998</v>
      </c>
    </row>
    <row r="44" spans="1:6">
      <c r="A44" s="37">
        <v>42355</v>
      </c>
      <c r="B44" s="31" t="s">
        <v>191</v>
      </c>
      <c r="C44" s="32" t="s">
        <v>192</v>
      </c>
      <c r="D44" s="43"/>
      <c r="E44" s="43">
        <v>18.97</v>
      </c>
      <c r="F44" s="44">
        <f t="shared" si="0"/>
        <v>2241.27</v>
      </c>
    </row>
    <row r="45" spans="1:6">
      <c r="A45" s="37">
        <v>42355</v>
      </c>
      <c r="B45" s="31" t="s">
        <v>191</v>
      </c>
      <c r="C45" s="32" t="s">
        <v>192</v>
      </c>
      <c r="D45" s="43"/>
      <c r="E45" s="43">
        <v>85.6</v>
      </c>
      <c r="F45" s="44">
        <f t="shared" si="0"/>
        <v>2155.67</v>
      </c>
    </row>
    <row r="46" spans="1:6">
      <c r="A46" s="37">
        <v>42359</v>
      </c>
      <c r="B46" s="29" t="s">
        <v>189</v>
      </c>
      <c r="C46" s="29" t="s">
        <v>174</v>
      </c>
      <c r="D46" s="43">
        <v>75</v>
      </c>
      <c r="E46" s="43"/>
      <c r="F46" s="44">
        <f t="shared" si="0"/>
        <v>2230.67</v>
      </c>
    </row>
    <row r="47" spans="1:6">
      <c r="A47" s="37">
        <v>42361</v>
      </c>
      <c r="B47" s="31" t="s">
        <v>228</v>
      </c>
      <c r="C47" s="32" t="s">
        <v>231</v>
      </c>
      <c r="D47" s="43"/>
      <c r="E47" s="43">
        <v>245.66</v>
      </c>
      <c r="F47" s="44">
        <f t="shared" si="0"/>
        <v>1985.01</v>
      </c>
    </row>
    <row r="48" spans="1:6">
      <c r="A48" s="37">
        <v>42361</v>
      </c>
      <c r="B48" s="31" t="s">
        <v>228</v>
      </c>
      <c r="C48" s="32" t="s">
        <v>231</v>
      </c>
      <c r="D48" s="43"/>
      <c r="E48" s="43">
        <v>245.66</v>
      </c>
      <c r="F48" s="44">
        <f t="shared" si="0"/>
        <v>1739.35</v>
      </c>
    </row>
    <row r="49" spans="1:6">
      <c r="A49" s="37">
        <v>42362</v>
      </c>
      <c r="B49" s="29" t="s">
        <v>190</v>
      </c>
      <c r="C49" s="29" t="s">
        <v>174</v>
      </c>
      <c r="D49" s="43">
        <v>25</v>
      </c>
      <c r="E49" s="43"/>
      <c r="F49" s="44">
        <f t="shared" si="0"/>
        <v>1764.35</v>
      </c>
    </row>
    <row r="50" spans="1:6">
      <c r="A50" s="37">
        <v>42366</v>
      </c>
      <c r="B50" s="29" t="s">
        <v>176</v>
      </c>
      <c r="C50" s="29" t="s">
        <v>174</v>
      </c>
      <c r="D50" s="43">
        <v>100</v>
      </c>
      <c r="E50" s="43"/>
      <c r="F50" s="44">
        <f t="shared" si="0"/>
        <v>1864.35</v>
      </c>
    </row>
    <row r="51" spans="1:6">
      <c r="A51" s="37">
        <v>42366</v>
      </c>
      <c r="B51" s="31" t="s">
        <v>228</v>
      </c>
      <c r="C51" s="32" t="s">
        <v>231</v>
      </c>
      <c r="D51" s="43"/>
      <c r="E51" s="43">
        <v>152.56</v>
      </c>
      <c r="F51" s="44">
        <f t="shared" si="0"/>
        <v>1711.79</v>
      </c>
    </row>
    <row r="52" spans="1:6">
      <c r="A52" s="37">
        <v>42366</v>
      </c>
      <c r="B52" s="31" t="s">
        <v>228</v>
      </c>
      <c r="C52" s="32" t="s">
        <v>231</v>
      </c>
      <c r="D52" s="43"/>
      <c r="E52" s="43">
        <v>249.53</v>
      </c>
      <c r="F52" s="44">
        <f t="shared" si="0"/>
        <v>1462.26</v>
      </c>
    </row>
    <row r="53" spans="1:6" s="36" customFormat="1">
      <c r="B53" s="36" t="s">
        <v>224</v>
      </c>
      <c r="D53" s="45">
        <f>SUM(D3:D52)</f>
        <v>5140</v>
      </c>
      <c r="E53" s="45">
        <f>SUM(E3:E52)</f>
        <v>3677.7399999999993</v>
      </c>
    </row>
    <row r="54" spans="1:6">
      <c r="A54" s="37">
        <v>42380</v>
      </c>
      <c r="B54" s="29" t="s">
        <v>194</v>
      </c>
      <c r="C54" s="29" t="s">
        <v>174</v>
      </c>
      <c r="D54" s="43">
        <v>30</v>
      </c>
      <c r="E54" s="43"/>
      <c r="F54" s="44">
        <f>F52+D54-E54</f>
        <v>1492.26</v>
      </c>
    </row>
    <row r="55" spans="1:6">
      <c r="A55" s="37">
        <v>42394</v>
      </c>
      <c r="B55" s="29" t="s">
        <v>176</v>
      </c>
      <c r="C55" s="29" t="s">
        <v>174</v>
      </c>
      <c r="D55" s="43">
        <v>100</v>
      </c>
      <c r="E55" s="43"/>
      <c r="F55" s="44">
        <f t="shared" si="0"/>
        <v>1592.26</v>
      </c>
    </row>
    <row r="56" spans="1:6">
      <c r="A56" s="37">
        <v>42395</v>
      </c>
      <c r="B56" s="29" t="s">
        <v>195</v>
      </c>
      <c r="C56" s="29" t="s">
        <v>6</v>
      </c>
      <c r="D56" s="43"/>
      <c r="E56" s="43">
        <v>2.85</v>
      </c>
      <c r="F56" s="44">
        <f t="shared" si="0"/>
        <v>1589.41</v>
      </c>
    </row>
    <row r="57" spans="1:6">
      <c r="A57" s="37">
        <v>42425</v>
      </c>
      <c r="B57" s="29" t="s">
        <v>176</v>
      </c>
      <c r="C57" s="29" t="s">
        <v>174</v>
      </c>
      <c r="D57" s="43">
        <v>100</v>
      </c>
      <c r="E57" s="43"/>
      <c r="F57" s="44">
        <f t="shared" si="0"/>
        <v>1689.41</v>
      </c>
    </row>
    <row r="58" spans="1:6">
      <c r="A58" s="37">
        <v>42458</v>
      </c>
      <c r="B58" s="29" t="s">
        <v>176</v>
      </c>
      <c r="C58" s="29" t="s">
        <v>174</v>
      </c>
      <c r="D58" s="43">
        <v>100</v>
      </c>
      <c r="E58" s="43"/>
      <c r="F58" s="44">
        <f t="shared" si="0"/>
        <v>1789.41</v>
      </c>
    </row>
    <row r="59" spans="1:6">
      <c r="A59" s="37">
        <v>42461</v>
      </c>
      <c r="B59" s="29" t="s">
        <v>207</v>
      </c>
      <c r="C59" s="29" t="s">
        <v>204</v>
      </c>
      <c r="D59" s="43"/>
      <c r="E59" s="43">
        <v>200.3</v>
      </c>
      <c r="F59" s="44">
        <f t="shared" si="0"/>
        <v>1589.1100000000001</v>
      </c>
    </row>
    <row r="60" spans="1:6">
      <c r="A60" s="37">
        <v>42485</v>
      </c>
      <c r="B60" s="29" t="s">
        <v>176</v>
      </c>
      <c r="C60" s="29" t="s">
        <v>174</v>
      </c>
      <c r="D60" s="43">
        <v>100</v>
      </c>
      <c r="E60" s="43"/>
      <c r="F60" s="44">
        <f t="shared" si="0"/>
        <v>1689.1100000000001</v>
      </c>
    </row>
    <row r="61" spans="1:6">
      <c r="A61" s="37">
        <v>42486</v>
      </c>
      <c r="B61" s="29" t="s">
        <v>195</v>
      </c>
      <c r="C61" s="29" t="s">
        <v>6</v>
      </c>
      <c r="D61" s="43"/>
      <c r="E61" s="43">
        <v>2.85</v>
      </c>
      <c r="F61" s="44">
        <f t="shared" si="0"/>
        <v>1686.2600000000002</v>
      </c>
    </row>
    <row r="62" spans="1:6">
      <c r="A62" s="37">
        <v>42496</v>
      </c>
      <c r="B62" s="29" t="s">
        <v>196</v>
      </c>
      <c r="C62" s="29" t="s">
        <v>6</v>
      </c>
      <c r="D62" s="43"/>
      <c r="E62" s="43">
        <v>0.01</v>
      </c>
      <c r="F62" s="44">
        <f t="shared" si="0"/>
        <v>1686.2500000000002</v>
      </c>
    </row>
    <row r="63" spans="1:6">
      <c r="A63" s="37">
        <v>42515</v>
      </c>
      <c r="B63" s="29" t="s">
        <v>176</v>
      </c>
      <c r="C63" s="29" t="s">
        <v>174</v>
      </c>
      <c r="D63" s="43">
        <v>100</v>
      </c>
      <c r="E63" s="43"/>
      <c r="F63" s="44">
        <f t="shared" si="0"/>
        <v>1786.2500000000002</v>
      </c>
    </row>
    <row r="64" spans="1:6">
      <c r="A64" s="37">
        <v>42530</v>
      </c>
      <c r="B64" s="29" t="s">
        <v>213</v>
      </c>
      <c r="C64" s="29" t="s">
        <v>174</v>
      </c>
      <c r="D64" s="43">
        <v>0.55000000000000004</v>
      </c>
      <c r="E64" s="43"/>
      <c r="F64" s="44">
        <f t="shared" si="0"/>
        <v>1786.8000000000002</v>
      </c>
    </row>
    <row r="65" spans="1:6">
      <c r="A65" s="37">
        <v>42530</v>
      </c>
      <c r="B65" s="29" t="s">
        <v>197</v>
      </c>
      <c r="C65" s="29" t="s">
        <v>212</v>
      </c>
      <c r="D65" s="43">
        <v>135.44999999999999</v>
      </c>
      <c r="E65" s="43"/>
      <c r="F65" s="44">
        <f t="shared" si="0"/>
        <v>1922.2500000000002</v>
      </c>
    </row>
    <row r="66" spans="1:6">
      <c r="A66" s="37">
        <v>42530</v>
      </c>
      <c r="B66" s="29" t="s">
        <v>198</v>
      </c>
      <c r="C66" s="29" t="s">
        <v>212</v>
      </c>
      <c r="D66" s="43"/>
      <c r="E66" s="43">
        <v>135.44999999999999</v>
      </c>
      <c r="F66" s="44">
        <f t="shared" si="0"/>
        <v>1786.8000000000002</v>
      </c>
    </row>
    <row r="67" spans="1:6">
      <c r="A67" s="37">
        <v>42548</v>
      </c>
      <c r="B67" s="29" t="s">
        <v>176</v>
      </c>
      <c r="C67" s="29" t="s">
        <v>174</v>
      </c>
      <c r="D67" s="43">
        <v>100</v>
      </c>
      <c r="E67" s="43"/>
      <c r="F67" s="44">
        <f t="shared" si="0"/>
        <v>1886.8000000000002</v>
      </c>
    </row>
    <row r="68" spans="1:6">
      <c r="A68" s="37">
        <v>42571</v>
      </c>
      <c r="B68" s="29" t="s">
        <v>214</v>
      </c>
      <c r="C68" s="29" t="s">
        <v>204</v>
      </c>
      <c r="D68" s="43"/>
      <c r="E68" s="43">
        <v>300.14</v>
      </c>
      <c r="F68" s="44">
        <f t="shared" ref="F68:F91" si="1">F67+D68-E68</f>
        <v>1586.6600000000003</v>
      </c>
    </row>
    <row r="69" spans="1:6">
      <c r="A69" s="37">
        <v>42576</v>
      </c>
      <c r="B69" s="29" t="s">
        <v>176</v>
      </c>
      <c r="C69" s="29" t="s">
        <v>174</v>
      </c>
      <c r="D69" s="43">
        <v>100</v>
      </c>
      <c r="E69" s="43"/>
      <c r="F69" s="44">
        <f t="shared" si="1"/>
        <v>1686.6600000000003</v>
      </c>
    </row>
    <row r="70" spans="1:6">
      <c r="A70" s="37">
        <v>42577</v>
      </c>
      <c r="B70" s="29" t="s">
        <v>210</v>
      </c>
      <c r="C70" s="29" t="s">
        <v>6</v>
      </c>
      <c r="D70" s="43"/>
      <c r="E70" s="43">
        <v>31.69</v>
      </c>
      <c r="F70" s="44">
        <f t="shared" si="1"/>
        <v>1654.9700000000003</v>
      </c>
    </row>
    <row r="71" spans="1:6">
      <c r="A71" s="37">
        <v>42607</v>
      </c>
      <c r="B71" s="29" t="s">
        <v>176</v>
      </c>
      <c r="C71" s="29" t="s">
        <v>174</v>
      </c>
      <c r="D71" s="43">
        <v>100</v>
      </c>
      <c r="E71" s="43"/>
      <c r="F71" s="44">
        <f t="shared" si="1"/>
        <v>1754.9700000000003</v>
      </c>
    </row>
    <row r="72" spans="1:6">
      <c r="A72" s="37">
        <v>42618</v>
      </c>
      <c r="B72" s="29" t="s">
        <v>202</v>
      </c>
      <c r="C72" s="29" t="s">
        <v>204</v>
      </c>
      <c r="D72" s="43"/>
      <c r="E72" s="43">
        <v>258.24</v>
      </c>
      <c r="F72" s="44">
        <f t="shared" si="1"/>
        <v>1496.7300000000002</v>
      </c>
    </row>
    <row r="73" spans="1:6">
      <c r="A73" s="37">
        <v>42618</v>
      </c>
      <c r="B73" s="29" t="s">
        <v>221</v>
      </c>
      <c r="C73" s="29" t="s">
        <v>204</v>
      </c>
      <c r="D73" s="43"/>
      <c r="E73" s="43">
        <v>136.61000000000001</v>
      </c>
      <c r="F73" s="44">
        <f t="shared" si="1"/>
        <v>1360.1200000000003</v>
      </c>
    </row>
    <row r="74" spans="1:6">
      <c r="A74" s="37">
        <v>42618</v>
      </c>
      <c r="B74" s="29" t="s">
        <v>191</v>
      </c>
      <c r="C74" s="29" t="s">
        <v>192</v>
      </c>
      <c r="D74" s="43"/>
      <c r="E74" s="43">
        <v>129.36000000000001</v>
      </c>
      <c r="F74" s="44">
        <f t="shared" si="1"/>
        <v>1230.7600000000002</v>
      </c>
    </row>
    <row r="75" spans="1:6">
      <c r="A75" s="37">
        <v>42625</v>
      </c>
      <c r="B75" s="29" t="s">
        <v>172</v>
      </c>
      <c r="C75" s="29" t="s">
        <v>174</v>
      </c>
      <c r="D75" s="43">
        <v>2725</v>
      </c>
      <c r="E75" s="43"/>
      <c r="F75" s="44">
        <f t="shared" si="1"/>
        <v>3955.76</v>
      </c>
    </row>
    <row r="76" spans="1:6">
      <c r="A76" s="37">
        <v>42625</v>
      </c>
      <c r="B76" s="29" t="s">
        <v>191</v>
      </c>
      <c r="C76" s="29" t="s">
        <v>192</v>
      </c>
      <c r="D76" s="43"/>
      <c r="E76" s="43">
        <v>53.11</v>
      </c>
      <c r="F76" s="44">
        <f t="shared" si="1"/>
        <v>3902.65</v>
      </c>
    </row>
    <row r="77" spans="1:6">
      <c r="A77" s="37">
        <v>42634</v>
      </c>
      <c r="B77" s="29" t="s">
        <v>199</v>
      </c>
      <c r="C77" s="29" t="s">
        <v>174</v>
      </c>
      <c r="D77" s="43">
        <v>200</v>
      </c>
      <c r="E77" s="43"/>
      <c r="F77" s="44">
        <f t="shared" si="1"/>
        <v>4102.6499999999996</v>
      </c>
    </row>
    <row r="78" spans="1:6">
      <c r="A78" s="37">
        <v>42639</v>
      </c>
      <c r="B78" s="29" t="s">
        <v>176</v>
      </c>
      <c r="C78" s="29" t="s">
        <v>174</v>
      </c>
      <c r="D78" s="43">
        <v>100</v>
      </c>
      <c r="E78" s="43"/>
      <c r="F78" s="44">
        <f t="shared" si="1"/>
        <v>4202.6499999999996</v>
      </c>
    </row>
    <row r="79" spans="1:6">
      <c r="A79" s="37">
        <v>42646</v>
      </c>
      <c r="B79" s="29" t="s">
        <v>221</v>
      </c>
      <c r="C79" s="29" t="s">
        <v>204</v>
      </c>
      <c r="D79" s="43"/>
      <c r="E79" s="43">
        <v>99.96</v>
      </c>
      <c r="F79" s="44">
        <f t="shared" si="1"/>
        <v>4102.6899999999996</v>
      </c>
    </row>
    <row r="80" spans="1:6">
      <c r="A80" s="37">
        <v>42653</v>
      </c>
      <c r="B80" s="29" t="s">
        <v>186</v>
      </c>
      <c r="C80" s="29" t="s">
        <v>174</v>
      </c>
      <c r="D80" s="43">
        <v>75</v>
      </c>
      <c r="E80" s="43"/>
      <c r="F80" s="44">
        <f t="shared" si="1"/>
        <v>4177.6899999999996</v>
      </c>
    </row>
    <row r="81" spans="1:6">
      <c r="A81" s="37">
        <v>42668</v>
      </c>
      <c r="B81" s="29" t="s">
        <v>176</v>
      </c>
      <c r="C81" s="29" t="s">
        <v>174</v>
      </c>
      <c r="D81" s="43">
        <v>100</v>
      </c>
      <c r="E81" s="43"/>
      <c r="F81" s="44">
        <f t="shared" si="1"/>
        <v>4277.6899999999996</v>
      </c>
    </row>
    <row r="82" spans="1:6">
      <c r="A82" s="37">
        <v>42669</v>
      </c>
      <c r="B82" s="29" t="s">
        <v>210</v>
      </c>
      <c r="C82" s="29" t="s">
        <v>6</v>
      </c>
      <c r="D82" s="43"/>
      <c r="E82" s="43">
        <v>32.630000000000003</v>
      </c>
      <c r="F82" s="44">
        <f t="shared" si="1"/>
        <v>4245.0599999999995</v>
      </c>
    </row>
    <row r="83" spans="1:6">
      <c r="A83" s="37">
        <v>42677</v>
      </c>
      <c r="B83" s="29" t="s">
        <v>222</v>
      </c>
      <c r="C83" s="29" t="s">
        <v>204</v>
      </c>
      <c r="D83" s="43"/>
      <c r="E83" s="43">
        <v>636.13</v>
      </c>
      <c r="F83" s="44">
        <f t="shared" si="1"/>
        <v>3608.9299999999994</v>
      </c>
    </row>
    <row r="84" spans="1:6">
      <c r="A84" s="37">
        <v>42681</v>
      </c>
      <c r="B84" s="29" t="s">
        <v>222</v>
      </c>
      <c r="C84" s="29" t="s">
        <v>204</v>
      </c>
      <c r="D84" s="43"/>
      <c r="E84" s="43">
        <v>301.58</v>
      </c>
      <c r="F84" s="44">
        <f t="shared" si="1"/>
        <v>3307.3499999999995</v>
      </c>
    </row>
    <row r="85" spans="1:6">
      <c r="A85" s="37">
        <v>42682</v>
      </c>
      <c r="B85" s="29" t="s">
        <v>222</v>
      </c>
      <c r="C85" s="29" t="s">
        <v>204</v>
      </c>
      <c r="D85" s="43"/>
      <c r="E85" s="43">
        <v>301.58</v>
      </c>
      <c r="F85" s="44">
        <f t="shared" si="1"/>
        <v>3005.7699999999995</v>
      </c>
    </row>
    <row r="86" spans="1:6">
      <c r="A86" s="37">
        <v>42683</v>
      </c>
      <c r="B86" s="29" t="s">
        <v>223</v>
      </c>
      <c r="C86" s="29" t="s">
        <v>204</v>
      </c>
      <c r="D86" s="43">
        <v>636.13</v>
      </c>
      <c r="E86" s="43"/>
      <c r="F86" s="44">
        <f t="shared" si="1"/>
        <v>3641.8999999999996</v>
      </c>
    </row>
    <row r="87" spans="1:6">
      <c r="A87" s="37">
        <v>42685</v>
      </c>
      <c r="B87" s="29" t="s">
        <v>191</v>
      </c>
      <c r="C87" s="29" t="s">
        <v>192</v>
      </c>
      <c r="D87" s="43"/>
      <c r="E87" s="43">
        <v>65.7</v>
      </c>
      <c r="F87" s="44">
        <f t="shared" si="1"/>
        <v>3576.2</v>
      </c>
    </row>
    <row r="88" spans="1:6">
      <c r="A88" s="37">
        <v>42695</v>
      </c>
      <c r="B88" s="29" t="s">
        <v>200</v>
      </c>
      <c r="C88" s="29" t="s">
        <v>174</v>
      </c>
      <c r="D88" s="43">
        <v>25</v>
      </c>
      <c r="E88" s="43"/>
      <c r="F88" s="44">
        <f t="shared" si="1"/>
        <v>3601.2</v>
      </c>
    </row>
    <row r="89" spans="1:6">
      <c r="A89" s="37">
        <v>42699</v>
      </c>
      <c r="B89" s="29" t="s">
        <v>176</v>
      </c>
      <c r="C89" s="29" t="s">
        <v>174</v>
      </c>
      <c r="D89" s="43">
        <v>100</v>
      </c>
      <c r="E89" s="43"/>
      <c r="F89" s="44">
        <f t="shared" si="1"/>
        <v>3701.2</v>
      </c>
    </row>
    <row r="90" spans="1:6">
      <c r="A90" s="37">
        <v>42720</v>
      </c>
      <c r="B90" s="29" t="s">
        <v>221</v>
      </c>
      <c r="C90" s="29" t="s">
        <v>204</v>
      </c>
      <c r="D90" s="43"/>
      <c r="E90" s="43">
        <v>151.51</v>
      </c>
      <c r="F90" s="44">
        <f t="shared" si="1"/>
        <v>3549.6899999999996</v>
      </c>
    </row>
    <row r="91" spans="1:6">
      <c r="A91" s="37">
        <v>42731</v>
      </c>
      <c r="B91" s="29" t="s">
        <v>176</v>
      </c>
      <c r="C91" s="29" t="s">
        <v>174</v>
      </c>
      <c r="D91" s="43">
        <v>100</v>
      </c>
      <c r="E91" s="43"/>
      <c r="F91" s="44">
        <f t="shared" si="1"/>
        <v>3649.6899999999996</v>
      </c>
    </row>
    <row r="92" spans="1:6" s="36" customFormat="1">
      <c r="B92" s="36" t="s">
        <v>226</v>
      </c>
      <c r="D92" s="45">
        <f>SUM(D54:D91)</f>
        <v>5027.13</v>
      </c>
      <c r="E92" s="45">
        <f>SUM(E42:E91)</f>
        <v>7628.3199999999988</v>
      </c>
    </row>
    <row r="93" spans="1:6">
      <c r="A93" s="37">
        <v>42741</v>
      </c>
      <c r="B93" s="29" t="s">
        <v>221</v>
      </c>
      <c r="C93" s="29" t="s">
        <v>204</v>
      </c>
      <c r="D93" s="43"/>
      <c r="E93" s="43">
        <v>180.47</v>
      </c>
      <c r="F93" s="44">
        <f>F91+D93-E93</f>
        <v>3469.22</v>
      </c>
    </row>
    <row r="94" spans="1:6">
      <c r="A94" s="37">
        <v>42748</v>
      </c>
      <c r="B94" s="29" t="s">
        <v>202</v>
      </c>
      <c r="C94" s="29" t="s">
        <v>204</v>
      </c>
      <c r="D94" s="43"/>
      <c r="E94" s="43">
        <v>194.79</v>
      </c>
      <c r="F94" s="44">
        <f>F93+D94-E94</f>
        <v>3274.43</v>
      </c>
    </row>
    <row r="95" spans="1:6">
      <c r="A95" s="37">
        <v>42760</v>
      </c>
      <c r="B95" s="29" t="s">
        <v>176</v>
      </c>
      <c r="C95" s="29" t="s">
        <v>174</v>
      </c>
      <c r="D95" s="43">
        <v>100</v>
      </c>
      <c r="E95" s="43"/>
      <c r="F95" s="44">
        <f t="shared" ref="F95:F158" si="2">F94+D95-E95</f>
        <v>3374.43</v>
      </c>
    </row>
    <row r="96" spans="1:6">
      <c r="A96" s="37">
        <v>42761</v>
      </c>
      <c r="B96" s="29" t="s">
        <v>210</v>
      </c>
      <c r="C96" s="29" t="s">
        <v>6</v>
      </c>
      <c r="D96" s="43"/>
      <c r="E96" s="43">
        <v>32.74</v>
      </c>
      <c r="F96" s="44">
        <f t="shared" si="2"/>
        <v>3341.69</v>
      </c>
    </row>
    <row r="97" spans="1:6">
      <c r="A97" s="37">
        <v>42773</v>
      </c>
      <c r="B97" s="29" t="s">
        <v>225</v>
      </c>
      <c r="C97" s="29" t="s">
        <v>204</v>
      </c>
      <c r="D97" s="43"/>
      <c r="E97" s="43">
        <v>311.2</v>
      </c>
      <c r="F97" s="44">
        <f t="shared" si="2"/>
        <v>3030.4900000000002</v>
      </c>
    </row>
    <row r="98" spans="1:6">
      <c r="A98" s="37">
        <v>42779</v>
      </c>
      <c r="B98" s="29" t="s">
        <v>182</v>
      </c>
      <c r="C98" s="29" t="s">
        <v>174</v>
      </c>
      <c r="D98" s="43">
        <v>25</v>
      </c>
      <c r="E98" s="43"/>
      <c r="F98" s="44">
        <f t="shared" si="2"/>
        <v>3055.4900000000002</v>
      </c>
    </row>
    <row r="99" spans="1:6">
      <c r="A99" s="37">
        <v>42786</v>
      </c>
      <c r="B99" s="29" t="s">
        <v>202</v>
      </c>
      <c r="C99" s="29" t="s">
        <v>204</v>
      </c>
      <c r="D99" s="43"/>
      <c r="E99" s="43">
        <v>329.36</v>
      </c>
      <c r="F99" s="44">
        <f t="shared" si="2"/>
        <v>2726.13</v>
      </c>
    </row>
    <row r="100" spans="1:6">
      <c r="A100" s="37">
        <v>42793</v>
      </c>
      <c r="B100" s="29" t="s">
        <v>176</v>
      </c>
      <c r="C100" s="29" t="s">
        <v>174</v>
      </c>
      <c r="D100" s="43">
        <v>100</v>
      </c>
      <c r="E100" s="43"/>
      <c r="F100" s="44">
        <f t="shared" si="2"/>
        <v>2826.13</v>
      </c>
    </row>
    <row r="101" spans="1:6">
      <c r="A101" s="37">
        <v>42804</v>
      </c>
      <c r="B101" s="29" t="s">
        <v>199</v>
      </c>
      <c r="C101" s="29" t="s">
        <v>174</v>
      </c>
      <c r="D101" s="43">
        <v>200</v>
      </c>
      <c r="E101" s="43"/>
      <c r="F101" s="44">
        <f t="shared" si="2"/>
        <v>3026.13</v>
      </c>
    </row>
    <row r="102" spans="1:6">
      <c r="A102" s="37">
        <v>42804</v>
      </c>
      <c r="B102" s="29" t="s">
        <v>208</v>
      </c>
      <c r="C102" s="29" t="s">
        <v>204</v>
      </c>
      <c r="D102" s="43"/>
      <c r="E102" s="43">
        <v>326.08</v>
      </c>
      <c r="F102" s="44">
        <f t="shared" si="2"/>
        <v>2700.05</v>
      </c>
    </row>
    <row r="103" spans="1:6">
      <c r="A103" s="37">
        <v>42810</v>
      </c>
      <c r="B103" s="29" t="s">
        <v>202</v>
      </c>
      <c r="C103" s="29" t="s">
        <v>204</v>
      </c>
      <c r="D103" s="43"/>
      <c r="E103" s="43">
        <v>321.58999999999997</v>
      </c>
      <c r="F103" s="44">
        <f t="shared" si="2"/>
        <v>2378.46</v>
      </c>
    </row>
    <row r="104" spans="1:6">
      <c r="A104" s="37">
        <v>42821</v>
      </c>
      <c r="B104" s="29" t="s">
        <v>176</v>
      </c>
      <c r="C104" s="29" t="s">
        <v>174</v>
      </c>
      <c r="D104" s="43">
        <v>100</v>
      </c>
      <c r="E104" s="43"/>
      <c r="F104" s="44">
        <f t="shared" si="2"/>
        <v>2478.46</v>
      </c>
    </row>
    <row r="105" spans="1:6">
      <c r="A105" s="37">
        <v>42837</v>
      </c>
      <c r="B105" s="29" t="s">
        <v>201</v>
      </c>
      <c r="C105" s="29" t="s">
        <v>174</v>
      </c>
      <c r="D105" s="43">
        <v>62.4</v>
      </c>
      <c r="E105" s="43"/>
      <c r="F105" s="44">
        <f t="shared" si="2"/>
        <v>2540.86</v>
      </c>
    </row>
    <row r="106" spans="1:6">
      <c r="A106" s="37">
        <v>42850</v>
      </c>
      <c r="B106" s="29" t="s">
        <v>176</v>
      </c>
      <c r="C106" s="29" t="s">
        <v>174</v>
      </c>
      <c r="D106" s="43">
        <v>100</v>
      </c>
      <c r="E106" s="43"/>
      <c r="F106" s="44">
        <f t="shared" si="2"/>
        <v>2640.86</v>
      </c>
    </row>
    <row r="107" spans="1:6">
      <c r="A107" s="37">
        <v>42851</v>
      </c>
      <c r="B107" s="29" t="s">
        <v>5</v>
      </c>
      <c r="C107" s="29" t="s">
        <v>6</v>
      </c>
      <c r="D107" s="43"/>
      <c r="E107" s="43">
        <v>32.979999999999997</v>
      </c>
      <c r="F107" s="44">
        <f t="shared" si="2"/>
        <v>2607.88</v>
      </c>
    </row>
    <row r="108" spans="1:6">
      <c r="A108" s="37">
        <v>42857</v>
      </c>
      <c r="B108" s="29" t="s">
        <v>208</v>
      </c>
      <c r="C108" s="29" t="s">
        <v>204</v>
      </c>
      <c r="D108" s="43"/>
      <c r="E108" s="43">
        <v>522.16999999999996</v>
      </c>
      <c r="F108" s="44">
        <f t="shared" si="2"/>
        <v>2085.71</v>
      </c>
    </row>
    <row r="109" spans="1:6">
      <c r="A109" s="37">
        <v>42863</v>
      </c>
      <c r="B109" s="29" t="s">
        <v>202</v>
      </c>
      <c r="C109" s="29" t="s">
        <v>204</v>
      </c>
      <c r="D109" s="43"/>
      <c r="E109" s="43">
        <v>287.56</v>
      </c>
      <c r="F109" s="44">
        <f t="shared" si="2"/>
        <v>1798.15</v>
      </c>
    </row>
    <row r="110" spans="1:6">
      <c r="A110" s="37">
        <v>42880</v>
      </c>
      <c r="B110" s="29" t="s">
        <v>176</v>
      </c>
      <c r="C110" s="29" t="s">
        <v>174</v>
      </c>
      <c r="D110" s="43">
        <v>100</v>
      </c>
      <c r="E110" s="43"/>
      <c r="F110" s="44">
        <f t="shared" si="2"/>
        <v>1898.15</v>
      </c>
    </row>
    <row r="111" spans="1:6">
      <c r="A111" s="37">
        <v>42900</v>
      </c>
      <c r="B111" s="29" t="s">
        <v>202</v>
      </c>
      <c r="C111" s="29" t="s">
        <v>204</v>
      </c>
      <c r="D111" s="43"/>
      <c r="E111" s="43">
        <v>293.44</v>
      </c>
      <c r="F111" s="44">
        <f t="shared" si="2"/>
        <v>1604.71</v>
      </c>
    </row>
    <row r="112" spans="1:6">
      <c r="A112" s="37">
        <v>42902</v>
      </c>
      <c r="B112" s="29" t="s">
        <v>207</v>
      </c>
      <c r="C112" s="29" t="s">
        <v>204</v>
      </c>
      <c r="D112" s="43"/>
      <c r="E112" s="43">
        <v>197.22</v>
      </c>
      <c r="F112" s="44">
        <f t="shared" si="2"/>
        <v>1407.49</v>
      </c>
    </row>
    <row r="113" spans="1:6">
      <c r="A113" s="37">
        <v>42905</v>
      </c>
      <c r="B113" s="29" t="s">
        <v>215</v>
      </c>
      <c r="C113" s="29" t="s">
        <v>174</v>
      </c>
      <c r="D113" s="43">
        <v>10</v>
      </c>
      <c r="E113" s="43"/>
      <c r="F113" s="44">
        <f t="shared" si="2"/>
        <v>1417.49</v>
      </c>
    </row>
    <row r="114" spans="1:6">
      <c r="A114" s="37">
        <v>42912</v>
      </c>
      <c r="B114" s="29" t="s">
        <v>176</v>
      </c>
      <c r="C114" s="29" t="s">
        <v>174</v>
      </c>
      <c r="D114" s="43">
        <v>100</v>
      </c>
      <c r="E114" s="43"/>
      <c r="F114" s="44">
        <f t="shared" si="2"/>
        <v>1517.49</v>
      </c>
    </row>
    <row r="115" spans="1:6">
      <c r="A115" s="37">
        <v>42927</v>
      </c>
      <c r="B115" s="29" t="s">
        <v>220</v>
      </c>
      <c r="C115" s="29" t="s">
        <v>204</v>
      </c>
      <c r="D115" s="43"/>
      <c r="E115" s="43">
        <v>463.52</v>
      </c>
      <c r="F115" s="44">
        <f t="shared" si="2"/>
        <v>1053.97</v>
      </c>
    </row>
    <row r="116" spans="1:6">
      <c r="A116" s="37">
        <v>42928</v>
      </c>
      <c r="B116" s="29" t="s">
        <v>202</v>
      </c>
      <c r="C116" s="29" t="s">
        <v>204</v>
      </c>
      <c r="D116" s="43"/>
      <c r="E116" s="43">
        <v>280.83999999999997</v>
      </c>
      <c r="F116" s="44">
        <f t="shared" si="2"/>
        <v>773.13000000000011</v>
      </c>
    </row>
    <row r="117" spans="1:6">
      <c r="A117" s="37">
        <v>42941</v>
      </c>
      <c r="B117" s="29" t="s">
        <v>176</v>
      </c>
      <c r="C117" s="29" t="s">
        <v>174</v>
      </c>
      <c r="D117" s="43">
        <v>100</v>
      </c>
      <c r="E117" s="43"/>
      <c r="F117" s="44">
        <f t="shared" si="2"/>
        <v>873.13000000000011</v>
      </c>
    </row>
    <row r="118" spans="1:6">
      <c r="A118" s="37">
        <v>42942</v>
      </c>
      <c r="B118" s="29" t="s">
        <v>210</v>
      </c>
      <c r="C118" s="29" t="s">
        <v>6</v>
      </c>
      <c r="D118" s="43"/>
      <c r="E118" s="43">
        <v>33.049999999999997</v>
      </c>
      <c r="F118" s="44">
        <f t="shared" si="2"/>
        <v>840.08000000000015</v>
      </c>
    </row>
    <row r="119" spans="1:6">
      <c r="A119" s="37">
        <v>42969</v>
      </c>
      <c r="B119" s="29" t="s">
        <v>191</v>
      </c>
      <c r="C119" s="29" t="s">
        <v>192</v>
      </c>
      <c r="D119" s="43"/>
      <c r="E119" s="43">
        <v>52.18</v>
      </c>
      <c r="F119" s="44">
        <f t="shared" si="2"/>
        <v>787.9000000000002</v>
      </c>
    </row>
    <row r="120" spans="1:6">
      <c r="A120" s="37">
        <v>42969</v>
      </c>
      <c r="B120" s="29" t="s">
        <v>203</v>
      </c>
      <c r="C120" s="29" t="s">
        <v>204</v>
      </c>
      <c r="D120" s="43"/>
      <c r="E120" s="43">
        <v>281.72000000000003</v>
      </c>
      <c r="F120" s="44">
        <f t="shared" si="2"/>
        <v>506.18000000000018</v>
      </c>
    </row>
    <row r="121" spans="1:6">
      <c r="A121" s="37">
        <v>42970</v>
      </c>
      <c r="B121" s="29" t="s">
        <v>191</v>
      </c>
      <c r="C121" s="29" t="s">
        <v>192</v>
      </c>
      <c r="D121" s="43"/>
      <c r="E121" s="43">
        <v>60.06</v>
      </c>
      <c r="F121" s="44">
        <f t="shared" si="2"/>
        <v>446.12000000000018</v>
      </c>
    </row>
    <row r="122" spans="1:6">
      <c r="A122" s="37">
        <v>42972</v>
      </c>
      <c r="B122" s="29" t="s">
        <v>176</v>
      </c>
      <c r="C122" s="29" t="s">
        <v>174</v>
      </c>
      <c r="D122" s="43">
        <v>100</v>
      </c>
      <c r="E122" s="43"/>
      <c r="F122" s="44">
        <f t="shared" si="2"/>
        <v>546.12000000000012</v>
      </c>
    </row>
    <row r="123" spans="1:6">
      <c r="A123" s="37">
        <v>42984</v>
      </c>
      <c r="B123" s="29" t="s">
        <v>202</v>
      </c>
      <c r="C123" s="29" t="s">
        <v>204</v>
      </c>
      <c r="D123" s="43"/>
      <c r="E123" s="43">
        <v>279.79000000000002</v>
      </c>
      <c r="F123" s="44">
        <f t="shared" si="2"/>
        <v>266.3300000000001</v>
      </c>
    </row>
    <row r="124" spans="1:6">
      <c r="A124" s="37">
        <v>42989</v>
      </c>
      <c r="B124" s="29" t="s">
        <v>207</v>
      </c>
      <c r="C124" s="29" t="s">
        <v>204</v>
      </c>
      <c r="D124" s="43"/>
      <c r="E124" s="43">
        <v>236.93</v>
      </c>
      <c r="F124" s="44">
        <f t="shared" si="2"/>
        <v>29.400000000000091</v>
      </c>
    </row>
    <row r="125" spans="1:6">
      <c r="A125" s="37">
        <v>43003</v>
      </c>
      <c r="B125" s="29" t="s">
        <v>176</v>
      </c>
      <c r="C125" s="29" t="s">
        <v>174</v>
      </c>
      <c r="D125" s="43">
        <v>100</v>
      </c>
      <c r="E125" s="43"/>
      <c r="F125" s="44">
        <f t="shared" si="2"/>
        <v>129.40000000000009</v>
      </c>
    </row>
    <row r="126" spans="1:6">
      <c r="A126" s="37">
        <v>43011</v>
      </c>
      <c r="B126" s="29" t="s">
        <v>205</v>
      </c>
      <c r="C126" s="29" t="s">
        <v>174</v>
      </c>
      <c r="D126" s="43">
        <v>194.15</v>
      </c>
      <c r="E126" s="43"/>
      <c r="F126" s="44">
        <f t="shared" si="2"/>
        <v>323.55000000000007</v>
      </c>
    </row>
    <row r="127" spans="1:6">
      <c r="A127" s="37">
        <v>43012</v>
      </c>
      <c r="B127" s="29" t="s">
        <v>201</v>
      </c>
      <c r="C127" s="29" t="s">
        <v>174</v>
      </c>
      <c r="D127" s="43">
        <v>175</v>
      </c>
      <c r="E127" s="43"/>
      <c r="F127" s="44">
        <f t="shared" si="2"/>
        <v>498.55000000000007</v>
      </c>
    </row>
    <row r="128" spans="1:6">
      <c r="A128" s="37">
        <v>43017</v>
      </c>
      <c r="B128" s="29" t="s">
        <v>209</v>
      </c>
      <c r="C128" s="29" t="s">
        <v>174</v>
      </c>
      <c r="D128" s="43">
        <v>178.95</v>
      </c>
      <c r="E128" s="43"/>
      <c r="F128" s="44">
        <f t="shared" si="2"/>
        <v>677.5</v>
      </c>
    </row>
    <row r="129" spans="1:6">
      <c r="A129" s="37">
        <v>43024</v>
      </c>
      <c r="B129" s="29" t="s">
        <v>205</v>
      </c>
      <c r="C129" s="29" t="s">
        <v>174</v>
      </c>
      <c r="D129" s="43">
        <v>56.95</v>
      </c>
      <c r="E129" s="43"/>
      <c r="F129" s="44">
        <f t="shared" si="2"/>
        <v>734.45</v>
      </c>
    </row>
    <row r="130" spans="1:6">
      <c r="A130" s="37">
        <v>43027</v>
      </c>
      <c r="B130" s="29" t="s">
        <v>202</v>
      </c>
      <c r="C130" s="29" t="s">
        <v>204</v>
      </c>
      <c r="D130" s="43"/>
      <c r="E130" s="43">
        <v>292.75</v>
      </c>
      <c r="F130" s="44">
        <f t="shared" si="2"/>
        <v>441.70000000000005</v>
      </c>
    </row>
    <row r="131" spans="1:6">
      <c r="A131" s="37">
        <v>43028</v>
      </c>
      <c r="B131" s="29" t="s">
        <v>207</v>
      </c>
      <c r="C131" s="29" t="s">
        <v>204</v>
      </c>
      <c r="D131" s="43"/>
      <c r="E131" s="43">
        <v>293.22000000000003</v>
      </c>
      <c r="F131" s="44">
        <f t="shared" si="2"/>
        <v>148.48000000000002</v>
      </c>
    </row>
    <row r="132" spans="1:6">
      <c r="A132" s="37">
        <v>43033</v>
      </c>
      <c r="B132" s="29" t="s">
        <v>176</v>
      </c>
      <c r="C132" s="29" t="s">
        <v>174</v>
      </c>
      <c r="D132" s="43">
        <v>100</v>
      </c>
      <c r="E132" s="43"/>
      <c r="F132" s="44">
        <f t="shared" si="2"/>
        <v>248.48000000000002</v>
      </c>
    </row>
    <row r="133" spans="1:6">
      <c r="A133" s="37">
        <v>43034</v>
      </c>
      <c r="B133" s="29" t="s">
        <v>210</v>
      </c>
      <c r="C133" s="29" t="s">
        <v>6</v>
      </c>
      <c r="D133" s="43"/>
      <c r="E133" s="43">
        <v>32.89</v>
      </c>
      <c r="F133" s="44">
        <f t="shared" si="2"/>
        <v>215.59000000000003</v>
      </c>
    </row>
    <row r="134" spans="1:6">
      <c r="A134" s="37">
        <v>43039</v>
      </c>
      <c r="B134" s="29" t="s">
        <v>206</v>
      </c>
      <c r="C134" s="29" t="s">
        <v>218</v>
      </c>
      <c r="D134" s="43">
        <v>65</v>
      </c>
      <c r="E134" s="43"/>
      <c r="F134" s="44">
        <f t="shared" si="2"/>
        <v>280.59000000000003</v>
      </c>
    </row>
    <row r="135" spans="1:6">
      <c r="A135" s="37">
        <v>43040</v>
      </c>
      <c r="B135" s="29" t="s">
        <v>186</v>
      </c>
      <c r="C135" s="29" t="s">
        <v>174</v>
      </c>
      <c r="D135" s="43">
        <v>11.5</v>
      </c>
      <c r="E135" s="43"/>
      <c r="F135" s="44">
        <f t="shared" si="2"/>
        <v>292.09000000000003</v>
      </c>
    </row>
    <row r="136" spans="1:6">
      <c r="A136" s="37">
        <v>43041</v>
      </c>
      <c r="B136" s="29" t="s">
        <v>206</v>
      </c>
      <c r="C136" s="29" t="s">
        <v>218</v>
      </c>
      <c r="D136" s="43">
        <v>132.30000000000001</v>
      </c>
      <c r="E136" s="43"/>
      <c r="F136" s="44">
        <f t="shared" si="2"/>
        <v>424.39000000000004</v>
      </c>
    </row>
    <row r="137" spans="1:6">
      <c r="A137" s="37">
        <v>43042</v>
      </c>
      <c r="B137" s="29" t="s">
        <v>205</v>
      </c>
      <c r="C137" s="29" t="s">
        <v>219</v>
      </c>
      <c r="D137" s="43">
        <v>97</v>
      </c>
      <c r="E137" s="43"/>
      <c r="F137" s="44">
        <f t="shared" si="2"/>
        <v>521.3900000000001</v>
      </c>
    </row>
    <row r="138" spans="1:6">
      <c r="A138" s="37">
        <v>43048</v>
      </c>
      <c r="B138" s="29" t="s">
        <v>207</v>
      </c>
      <c r="C138" s="29" t="s">
        <v>204</v>
      </c>
      <c r="D138" s="43"/>
      <c r="E138" s="43">
        <v>234.04</v>
      </c>
      <c r="F138" s="44">
        <f t="shared" si="2"/>
        <v>287.35000000000014</v>
      </c>
    </row>
    <row r="139" spans="1:6">
      <c r="A139" s="37">
        <v>43048</v>
      </c>
      <c r="B139" s="29" t="s">
        <v>202</v>
      </c>
      <c r="C139" s="29" t="s">
        <v>204</v>
      </c>
      <c r="D139" s="43"/>
      <c r="E139" s="43">
        <v>287.95</v>
      </c>
      <c r="F139" s="44">
        <f t="shared" si="2"/>
        <v>-0.59999999999985221</v>
      </c>
    </row>
    <row r="140" spans="1:6">
      <c r="A140" s="37">
        <v>43066</v>
      </c>
      <c r="B140" s="29" t="s">
        <v>176</v>
      </c>
      <c r="C140" s="29" t="s">
        <v>174</v>
      </c>
      <c r="D140" s="43">
        <v>100</v>
      </c>
      <c r="E140" s="43"/>
      <c r="F140" s="44">
        <f t="shared" si="2"/>
        <v>99.400000000000148</v>
      </c>
    </row>
    <row r="141" spans="1:6">
      <c r="A141" s="28">
        <v>20171201</v>
      </c>
      <c r="B141" s="29" t="s">
        <v>235</v>
      </c>
      <c r="C141" s="29" t="s">
        <v>174</v>
      </c>
      <c r="D141" s="46">
        <v>11.5</v>
      </c>
      <c r="E141" s="47"/>
      <c r="F141" s="44">
        <f t="shared" si="2"/>
        <v>110.90000000000015</v>
      </c>
    </row>
    <row r="142" spans="1:6">
      <c r="A142" s="28">
        <v>20171214</v>
      </c>
      <c r="B142" s="29" t="s">
        <v>242</v>
      </c>
      <c r="C142" s="29" t="s">
        <v>174</v>
      </c>
      <c r="D142" s="46">
        <v>375</v>
      </c>
      <c r="E142" s="47"/>
      <c r="F142" s="44">
        <f t="shared" si="2"/>
        <v>485.90000000000015</v>
      </c>
    </row>
    <row r="143" spans="1:6">
      <c r="A143" s="28">
        <v>20171220</v>
      </c>
      <c r="B143" s="29" t="s">
        <v>234</v>
      </c>
      <c r="C143" s="29" t="s">
        <v>204</v>
      </c>
      <c r="D143" s="46"/>
      <c r="E143" s="47">
        <v>281.94</v>
      </c>
      <c r="F143" s="44">
        <f t="shared" si="2"/>
        <v>203.96000000000015</v>
      </c>
    </row>
    <row r="144" spans="1:6">
      <c r="A144" s="28">
        <v>20171221</v>
      </c>
      <c r="B144" s="29" t="s">
        <v>234</v>
      </c>
      <c r="C144" s="29" t="s">
        <v>204</v>
      </c>
      <c r="D144" s="46"/>
      <c r="E144" s="47">
        <v>198.88</v>
      </c>
      <c r="F144" s="44">
        <f t="shared" si="2"/>
        <v>5.0800000000001546</v>
      </c>
    </row>
    <row r="145" spans="1:6">
      <c r="A145" s="28">
        <v>20171227</v>
      </c>
      <c r="B145" s="29" t="s">
        <v>237</v>
      </c>
      <c r="C145" s="29" t="s">
        <v>174</v>
      </c>
      <c r="D145" s="46">
        <v>100</v>
      </c>
      <c r="E145" s="47"/>
      <c r="F145" s="44">
        <f t="shared" si="2"/>
        <v>105.08000000000015</v>
      </c>
    </row>
    <row r="146" spans="1:6" s="36" customFormat="1">
      <c r="B146" s="36" t="s">
        <v>247</v>
      </c>
      <c r="D146" s="45">
        <f>SUM(D93:D145)</f>
        <v>2794.7500000000005</v>
      </c>
      <c r="E146" s="45">
        <f>SUM(E93:E145)</f>
        <v>6339.3600000000006</v>
      </c>
    </row>
    <row r="147" spans="1:6">
      <c r="A147" s="28">
        <v>20180102</v>
      </c>
      <c r="B147" s="29" t="s">
        <v>244</v>
      </c>
      <c r="C147" s="29" t="s">
        <v>174</v>
      </c>
      <c r="D147" s="46">
        <v>283.02</v>
      </c>
      <c r="E147" s="47"/>
      <c r="F147" s="44">
        <f>F145+D147-E147</f>
        <v>388.10000000000014</v>
      </c>
    </row>
    <row r="148" spans="1:6">
      <c r="A148" s="28">
        <v>20180102</v>
      </c>
      <c r="B148" s="29" t="s">
        <v>235</v>
      </c>
      <c r="C148" s="29" t="s">
        <v>174</v>
      </c>
      <c r="D148" s="46">
        <v>11.5</v>
      </c>
      <c r="E148" s="47"/>
      <c r="F148" s="44">
        <f t="shared" si="2"/>
        <v>399.60000000000014</v>
      </c>
    </row>
    <row r="149" spans="1:6">
      <c r="A149" s="28">
        <v>20180116</v>
      </c>
      <c r="B149" s="29" t="s">
        <v>242</v>
      </c>
      <c r="C149" s="29" t="s">
        <v>174</v>
      </c>
      <c r="D149" s="46">
        <v>100</v>
      </c>
      <c r="E149" s="47"/>
      <c r="F149" s="44">
        <f t="shared" si="2"/>
        <v>499.60000000000014</v>
      </c>
    </row>
    <row r="150" spans="1:6">
      <c r="A150" s="28">
        <v>20180118</v>
      </c>
      <c r="B150" s="29" t="s">
        <v>234</v>
      </c>
      <c r="C150" s="29" t="s">
        <v>204</v>
      </c>
      <c r="D150" s="46"/>
      <c r="E150" s="47">
        <v>276.94</v>
      </c>
      <c r="F150" s="44">
        <f t="shared" si="2"/>
        <v>222.66000000000014</v>
      </c>
    </row>
    <row r="151" spans="1:6">
      <c r="A151" s="28">
        <v>20180122</v>
      </c>
      <c r="B151" s="29" t="s">
        <v>234</v>
      </c>
      <c r="C151" s="29" t="s">
        <v>204</v>
      </c>
      <c r="D151" s="46"/>
      <c r="E151" s="47">
        <v>198.07</v>
      </c>
      <c r="F151" s="44">
        <f t="shared" si="2"/>
        <v>24.590000000000146</v>
      </c>
    </row>
    <row r="152" spans="1:6">
      <c r="A152" s="28">
        <v>20180125</v>
      </c>
      <c r="B152" s="29" t="s">
        <v>237</v>
      </c>
      <c r="C152" s="29" t="s">
        <v>174</v>
      </c>
      <c r="D152" s="46">
        <v>100</v>
      </c>
      <c r="E152" s="47"/>
      <c r="F152" s="44">
        <f t="shared" si="2"/>
        <v>124.59000000000015</v>
      </c>
    </row>
    <row r="153" spans="1:6">
      <c r="A153" s="28">
        <v>20180126</v>
      </c>
      <c r="B153" s="29" t="s">
        <v>236</v>
      </c>
      <c r="C153" s="29" t="s">
        <v>6</v>
      </c>
      <c r="D153" s="46"/>
      <c r="E153" s="47">
        <v>33.700000000000003</v>
      </c>
      <c r="F153" s="44">
        <f t="shared" si="2"/>
        <v>90.890000000000143</v>
      </c>
    </row>
    <row r="154" spans="1:6">
      <c r="A154" s="28">
        <v>20180201</v>
      </c>
      <c r="B154" s="29" t="s">
        <v>235</v>
      </c>
      <c r="C154" s="29" t="s">
        <v>174</v>
      </c>
      <c r="D154" s="46">
        <v>11.5</v>
      </c>
      <c r="E154" s="47"/>
      <c r="F154" s="44">
        <f t="shared" si="2"/>
        <v>102.39000000000014</v>
      </c>
    </row>
    <row r="155" spans="1:6">
      <c r="A155" s="28">
        <v>20180213</v>
      </c>
      <c r="B155" s="29" t="s">
        <v>243</v>
      </c>
      <c r="C155" s="29" t="s">
        <v>174</v>
      </c>
      <c r="D155" s="46">
        <v>200</v>
      </c>
      <c r="E155" s="47"/>
      <c r="F155" s="44">
        <f t="shared" si="2"/>
        <v>302.39000000000016</v>
      </c>
    </row>
    <row r="156" spans="1:6">
      <c r="A156" s="28">
        <v>20180216</v>
      </c>
      <c r="B156" s="29" t="s">
        <v>242</v>
      </c>
      <c r="C156" s="29" t="s">
        <v>174</v>
      </c>
      <c r="D156" s="46">
        <v>150</v>
      </c>
      <c r="E156" s="47"/>
      <c r="F156" s="44">
        <f t="shared" si="2"/>
        <v>452.39000000000016</v>
      </c>
    </row>
    <row r="157" spans="1:6">
      <c r="A157" s="28">
        <v>20180219</v>
      </c>
      <c r="B157" s="29" t="s">
        <v>234</v>
      </c>
      <c r="C157" s="29" t="s">
        <v>204</v>
      </c>
      <c r="D157" s="46"/>
      <c r="E157" s="47">
        <v>272.87</v>
      </c>
      <c r="F157" s="44">
        <f t="shared" si="2"/>
        <v>179.52000000000015</v>
      </c>
    </row>
    <row r="158" spans="1:6">
      <c r="A158" s="28">
        <v>20180220</v>
      </c>
      <c r="B158" s="29" t="s">
        <v>234</v>
      </c>
      <c r="C158" s="29" t="s">
        <v>204</v>
      </c>
      <c r="D158" s="46"/>
      <c r="E158" s="47">
        <v>180.6</v>
      </c>
      <c r="F158" s="44">
        <f t="shared" si="2"/>
        <v>-1.079999999999842</v>
      </c>
    </row>
    <row r="159" spans="1:6">
      <c r="A159" s="28">
        <v>20180226</v>
      </c>
      <c r="B159" s="29" t="s">
        <v>237</v>
      </c>
      <c r="C159" s="29" t="s">
        <v>174</v>
      </c>
      <c r="D159" s="46">
        <v>100</v>
      </c>
      <c r="E159" s="47"/>
      <c r="F159" s="44">
        <f t="shared" ref="F159:F196" si="3">F158+D159-E159</f>
        <v>98.920000000000158</v>
      </c>
    </row>
    <row r="160" spans="1:6">
      <c r="A160" s="28">
        <v>20180301</v>
      </c>
      <c r="B160" s="29" t="s">
        <v>235</v>
      </c>
      <c r="C160" s="29" t="s">
        <v>174</v>
      </c>
      <c r="D160" s="46">
        <v>11.5</v>
      </c>
      <c r="E160" s="47"/>
      <c r="F160" s="44">
        <f t="shared" si="3"/>
        <v>110.42000000000016</v>
      </c>
    </row>
    <row r="161" spans="1:7">
      <c r="A161" s="28">
        <v>20180305</v>
      </c>
      <c r="B161" s="29" t="s">
        <v>241</v>
      </c>
      <c r="C161" s="29" t="s">
        <v>174</v>
      </c>
      <c r="D161" s="46">
        <v>50</v>
      </c>
      <c r="E161" s="47"/>
      <c r="F161" s="44">
        <f t="shared" si="3"/>
        <v>160.42000000000016</v>
      </c>
    </row>
    <row r="162" spans="1:7">
      <c r="A162" s="28">
        <v>20180314</v>
      </c>
      <c r="B162" s="29" t="s">
        <v>240</v>
      </c>
      <c r="C162" s="29" t="s">
        <v>174</v>
      </c>
      <c r="D162" s="46">
        <v>3000</v>
      </c>
      <c r="E162" s="47"/>
      <c r="F162" s="44">
        <f t="shared" si="3"/>
        <v>3160.42</v>
      </c>
    </row>
    <row r="163" spans="1:7">
      <c r="A163" s="28">
        <v>20180319</v>
      </c>
      <c r="B163" s="29" t="s">
        <v>239</v>
      </c>
      <c r="C163" s="29" t="s">
        <v>174</v>
      </c>
      <c r="D163" s="46">
        <v>108</v>
      </c>
      <c r="E163" s="47"/>
      <c r="F163" s="44">
        <f t="shared" si="3"/>
        <v>3268.42</v>
      </c>
    </row>
    <row r="164" spans="1:7">
      <c r="A164" s="28">
        <v>20180321</v>
      </c>
      <c r="B164" s="29" t="s">
        <v>234</v>
      </c>
      <c r="C164" s="29" t="s">
        <v>204</v>
      </c>
      <c r="D164" s="46"/>
      <c r="E164" s="47">
        <v>269.77</v>
      </c>
      <c r="F164" s="44">
        <f t="shared" si="3"/>
        <v>2998.65</v>
      </c>
      <c r="G164" s="28" t="s">
        <v>245</v>
      </c>
    </row>
    <row r="165" spans="1:7">
      <c r="A165" s="28">
        <v>20180322</v>
      </c>
      <c r="B165" s="29" t="s">
        <v>234</v>
      </c>
      <c r="C165" s="29" t="s">
        <v>204</v>
      </c>
      <c r="D165" s="46"/>
      <c r="E165" s="47">
        <v>206.6</v>
      </c>
      <c r="F165" s="44">
        <f t="shared" si="3"/>
        <v>2792.05</v>
      </c>
      <c r="G165" s="28" t="s">
        <v>246</v>
      </c>
    </row>
    <row r="166" spans="1:7">
      <c r="A166" s="28">
        <v>20180326</v>
      </c>
      <c r="B166" s="29" t="s">
        <v>237</v>
      </c>
      <c r="C166" s="29" t="s">
        <v>174</v>
      </c>
      <c r="D166" s="46">
        <v>100</v>
      </c>
      <c r="E166" s="47"/>
      <c r="F166" s="44">
        <f t="shared" si="3"/>
        <v>2892.05</v>
      </c>
    </row>
    <row r="167" spans="1:7">
      <c r="A167" s="28">
        <v>20180403</v>
      </c>
      <c r="B167" s="29" t="s">
        <v>235</v>
      </c>
      <c r="C167" s="29" t="s">
        <v>174</v>
      </c>
      <c r="D167" s="46">
        <v>11.5</v>
      </c>
      <c r="E167" s="47"/>
      <c r="F167" s="44">
        <f t="shared" si="3"/>
        <v>2903.55</v>
      </c>
    </row>
    <row r="168" spans="1:7">
      <c r="A168" s="28">
        <v>20180404</v>
      </c>
      <c r="B168" s="29" t="s">
        <v>238</v>
      </c>
      <c r="C168" s="29" t="s">
        <v>174</v>
      </c>
      <c r="D168" s="46">
        <v>3139.76</v>
      </c>
      <c r="E168" s="47"/>
      <c r="F168" s="44">
        <f t="shared" si="3"/>
        <v>6043.31</v>
      </c>
    </row>
    <row r="169" spans="1:7">
      <c r="A169" s="28">
        <v>20180423</v>
      </c>
      <c r="B169" s="29" t="s">
        <v>234</v>
      </c>
      <c r="C169" s="29" t="s">
        <v>204</v>
      </c>
      <c r="D169" s="46"/>
      <c r="E169" s="47">
        <v>249.78</v>
      </c>
      <c r="F169" s="44">
        <f t="shared" si="3"/>
        <v>5793.5300000000007</v>
      </c>
      <c r="G169" s="28" t="s">
        <v>245</v>
      </c>
    </row>
    <row r="170" spans="1:7">
      <c r="A170" s="28">
        <v>20180425</v>
      </c>
      <c r="B170" s="29" t="s">
        <v>237</v>
      </c>
      <c r="C170" s="29" t="s">
        <v>174</v>
      </c>
      <c r="D170" s="46">
        <v>100</v>
      </c>
      <c r="E170" s="47"/>
      <c r="F170" s="44">
        <f t="shared" si="3"/>
        <v>5893.5300000000007</v>
      </c>
    </row>
    <row r="171" spans="1:7">
      <c r="A171" s="28">
        <v>20180426</v>
      </c>
      <c r="B171" s="29" t="s">
        <v>236</v>
      </c>
      <c r="C171" s="29" t="s">
        <v>6</v>
      </c>
      <c r="D171" s="46"/>
      <c r="E171" s="47">
        <v>41.7</v>
      </c>
      <c r="F171" s="44">
        <f t="shared" si="3"/>
        <v>5851.8300000000008</v>
      </c>
    </row>
    <row r="172" spans="1:7">
      <c r="A172" s="28">
        <v>20180502</v>
      </c>
      <c r="B172" s="29" t="s">
        <v>235</v>
      </c>
      <c r="C172" s="29" t="s">
        <v>174</v>
      </c>
      <c r="D172" s="46">
        <v>11.5</v>
      </c>
      <c r="E172" s="47"/>
      <c r="F172" s="44">
        <f t="shared" si="3"/>
        <v>5863.3300000000008</v>
      </c>
    </row>
    <row r="173" spans="1:7">
      <c r="A173" s="28">
        <v>20180510</v>
      </c>
      <c r="B173" s="29" t="s">
        <v>234</v>
      </c>
      <c r="C173" s="29" t="s">
        <v>204</v>
      </c>
      <c r="D173" s="43"/>
      <c r="E173" s="46">
        <v>257.79000000000002</v>
      </c>
      <c r="F173" s="44">
        <f t="shared" si="3"/>
        <v>5605.5400000000009</v>
      </c>
      <c r="G173" s="28" t="s">
        <v>246</v>
      </c>
    </row>
    <row r="174" spans="1:7">
      <c r="A174" s="28">
        <v>20180516</v>
      </c>
      <c r="B174" s="29" t="s">
        <v>233</v>
      </c>
      <c r="C174" s="29" t="s">
        <v>204</v>
      </c>
      <c r="D174" s="43"/>
      <c r="E174" s="46">
        <v>253.53</v>
      </c>
      <c r="F174" s="44">
        <f t="shared" si="3"/>
        <v>5352.0100000000011</v>
      </c>
      <c r="G174" s="28" t="s">
        <v>245</v>
      </c>
    </row>
    <row r="175" spans="1:7">
      <c r="A175" s="28">
        <v>20180517</v>
      </c>
      <c r="B175" s="29" t="s">
        <v>233</v>
      </c>
      <c r="C175" s="29" t="s">
        <v>204</v>
      </c>
      <c r="E175" s="46">
        <v>253.06</v>
      </c>
      <c r="F175" s="44">
        <f t="shared" si="3"/>
        <v>5098.9500000000007</v>
      </c>
      <c r="G175" s="28" t="s">
        <v>246</v>
      </c>
    </row>
    <row r="176" spans="1:7">
      <c r="A176" s="28">
        <v>20180518</v>
      </c>
      <c r="B176" s="29" t="s">
        <v>249</v>
      </c>
      <c r="C176" s="46" t="s">
        <v>219</v>
      </c>
      <c r="D176" s="44">
        <v>212</v>
      </c>
      <c r="E176" s="47"/>
      <c r="F176" s="44">
        <f t="shared" si="3"/>
        <v>5310.9500000000007</v>
      </c>
    </row>
    <row r="177" spans="1:7">
      <c r="A177" s="28">
        <v>20180525</v>
      </c>
      <c r="B177" s="29" t="s">
        <v>237</v>
      </c>
      <c r="C177" s="46" t="s">
        <v>174</v>
      </c>
      <c r="D177" s="44">
        <v>100</v>
      </c>
      <c r="E177" s="47"/>
      <c r="F177" s="44">
        <f t="shared" si="3"/>
        <v>5410.9500000000007</v>
      </c>
    </row>
    <row r="178" spans="1:7">
      <c r="A178" s="28">
        <v>20180601</v>
      </c>
      <c r="B178" s="29" t="s">
        <v>235</v>
      </c>
      <c r="C178" s="46" t="s">
        <v>174</v>
      </c>
      <c r="D178" s="44">
        <v>11.5</v>
      </c>
      <c r="E178" s="47"/>
      <c r="F178" s="44">
        <f t="shared" si="3"/>
        <v>5422.4500000000007</v>
      </c>
    </row>
    <row r="179" spans="1:7">
      <c r="A179" s="28">
        <v>20180604</v>
      </c>
      <c r="B179" s="29" t="s">
        <v>250</v>
      </c>
      <c r="C179" s="46" t="s">
        <v>174</v>
      </c>
      <c r="D179" s="44">
        <v>447.46</v>
      </c>
      <c r="E179" s="47"/>
      <c r="F179" s="44">
        <f t="shared" si="3"/>
        <v>5869.9100000000008</v>
      </c>
      <c r="G179" s="28" t="s">
        <v>251</v>
      </c>
    </row>
    <row r="180" spans="1:7">
      <c r="A180" s="28">
        <v>20180611</v>
      </c>
      <c r="B180" s="29" t="s">
        <v>249</v>
      </c>
      <c r="C180" s="46" t="s">
        <v>219</v>
      </c>
      <c r="D180" s="44">
        <v>41.65</v>
      </c>
      <c r="E180" s="47"/>
      <c r="F180" s="44">
        <f t="shared" si="3"/>
        <v>5911.56</v>
      </c>
    </row>
    <row r="181" spans="1:7">
      <c r="A181" s="28">
        <v>20180621</v>
      </c>
      <c r="B181" s="29" t="s">
        <v>234</v>
      </c>
      <c r="C181" s="46" t="s">
        <v>204</v>
      </c>
      <c r="D181" s="44"/>
      <c r="E181" s="47">
        <v>253.6</v>
      </c>
      <c r="F181" s="44">
        <f t="shared" si="3"/>
        <v>5657.96</v>
      </c>
      <c r="G181" s="28" t="s">
        <v>245</v>
      </c>
    </row>
    <row r="182" spans="1:7">
      <c r="A182" s="28">
        <v>20180622</v>
      </c>
      <c r="B182" s="29" t="s">
        <v>234</v>
      </c>
      <c r="C182" s="46" t="s">
        <v>204</v>
      </c>
      <c r="D182" s="44"/>
      <c r="E182" s="47">
        <v>233.36</v>
      </c>
      <c r="F182" s="44">
        <f t="shared" si="3"/>
        <v>5424.6</v>
      </c>
      <c r="G182" s="28" t="s">
        <v>246</v>
      </c>
    </row>
    <row r="183" spans="1:7">
      <c r="A183" s="28">
        <v>20180625</v>
      </c>
      <c r="B183" s="29" t="s">
        <v>237</v>
      </c>
      <c r="C183" s="46" t="s">
        <v>174</v>
      </c>
      <c r="D183" s="44">
        <v>100</v>
      </c>
      <c r="E183" s="47"/>
      <c r="F183" s="44">
        <f t="shared" si="3"/>
        <v>5524.6</v>
      </c>
    </row>
    <row r="184" spans="1:7">
      <c r="A184" s="28">
        <v>20180702</v>
      </c>
      <c r="B184" s="29" t="s">
        <v>235</v>
      </c>
      <c r="C184" s="46" t="s">
        <v>174</v>
      </c>
      <c r="D184" s="44">
        <v>11.5</v>
      </c>
      <c r="E184" s="47"/>
      <c r="F184" s="44">
        <f t="shared" si="3"/>
        <v>5536.1</v>
      </c>
    </row>
    <row r="185" spans="1:7">
      <c r="A185" s="28">
        <v>20180717</v>
      </c>
      <c r="B185" s="29" t="s">
        <v>234</v>
      </c>
      <c r="C185" s="46" t="s">
        <v>204</v>
      </c>
      <c r="D185" s="44"/>
      <c r="E185" s="47">
        <v>231.57</v>
      </c>
      <c r="F185" s="44">
        <f t="shared" si="3"/>
        <v>5304.5300000000007</v>
      </c>
    </row>
    <row r="186" spans="1:7">
      <c r="A186" s="28">
        <v>20180723</v>
      </c>
      <c r="B186" s="29" t="s">
        <v>234</v>
      </c>
      <c r="C186" s="46" t="s">
        <v>204</v>
      </c>
      <c r="D186" s="44"/>
      <c r="E186" s="47">
        <v>247.7</v>
      </c>
      <c r="F186" s="44">
        <f t="shared" si="3"/>
        <v>5056.8300000000008</v>
      </c>
    </row>
    <row r="187" spans="1:7">
      <c r="A187" s="28">
        <v>20180725</v>
      </c>
      <c r="B187" s="29" t="s">
        <v>237</v>
      </c>
      <c r="C187" s="46" t="s">
        <v>174</v>
      </c>
      <c r="D187" s="44">
        <v>100</v>
      </c>
      <c r="E187" s="47"/>
      <c r="F187" s="44">
        <f t="shared" si="3"/>
        <v>5156.8300000000008</v>
      </c>
    </row>
    <row r="188" spans="1:7">
      <c r="A188" s="28">
        <v>20180726</v>
      </c>
      <c r="B188" s="29" t="s">
        <v>236</v>
      </c>
      <c r="C188" s="46" t="s">
        <v>6</v>
      </c>
      <c r="D188" s="44"/>
      <c r="E188" s="47">
        <v>35.83</v>
      </c>
      <c r="F188" s="44">
        <f t="shared" si="3"/>
        <v>5121.0000000000009</v>
      </c>
    </row>
    <row r="189" spans="1:7">
      <c r="A189" s="28">
        <v>20180801</v>
      </c>
      <c r="B189" s="29" t="s">
        <v>235</v>
      </c>
      <c r="C189" s="46" t="s">
        <v>174</v>
      </c>
      <c r="D189" s="44">
        <v>11.5</v>
      </c>
      <c r="E189" s="47"/>
      <c r="F189" s="44">
        <f t="shared" si="3"/>
        <v>5132.5000000000009</v>
      </c>
    </row>
    <row r="190" spans="1:7">
      <c r="A190" s="28">
        <v>20180802</v>
      </c>
      <c r="B190" s="29" t="s">
        <v>248</v>
      </c>
      <c r="C190" s="46" t="s">
        <v>231</v>
      </c>
      <c r="D190" s="44"/>
      <c r="E190" s="47">
        <v>108.65</v>
      </c>
      <c r="F190" s="44">
        <f t="shared" si="3"/>
        <v>5023.8500000000013</v>
      </c>
      <c r="G190" s="28" t="s">
        <v>253</v>
      </c>
    </row>
    <row r="191" spans="1:7">
      <c r="A191" s="28">
        <v>20180817</v>
      </c>
      <c r="B191" s="29" t="s">
        <v>233</v>
      </c>
      <c r="C191" s="46" t="s">
        <v>204</v>
      </c>
      <c r="D191" s="44"/>
      <c r="E191" s="47">
        <v>246.85</v>
      </c>
      <c r="F191" s="44">
        <f t="shared" si="3"/>
        <v>4777.0000000000009</v>
      </c>
      <c r="G191" s="28" t="s">
        <v>245</v>
      </c>
    </row>
    <row r="192" spans="1:7">
      <c r="A192" s="28">
        <v>20180820</v>
      </c>
      <c r="B192" s="29" t="s">
        <v>233</v>
      </c>
      <c r="C192" s="46" t="s">
        <v>255</v>
      </c>
      <c r="D192" s="44"/>
      <c r="E192" s="47">
        <v>66.92</v>
      </c>
      <c r="F192" s="44">
        <f t="shared" si="3"/>
        <v>4710.0800000000008</v>
      </c>
      <c r="G192" s="28" t="s">
        <v>254</v>
      </c>
    </row>
    <row r="193" spans="1:7">
      <c r="A193" s="28">
        <v>20180822</v>
      </c>
      <c r="B193" s="29" t="s">
        <v>234</v>
      </c>
      <c r="C193" s="46" t="s">
        <v>204</v>
      </c>
      <c r="D193" s="44"/>
      <c r="E193" s="47">
        <v>239.83</v>
      </c>
      <c r="F193" s="44">
        <f t="shared" si="3"/>
        <v>4470.2500000000009</v>
      </c>
      <c r="G193" s="28" t="s">
        <v>246</v>
      </c>
    </row>
    <row r="194" spans="1:7">
      <c r="A194" s="28">
        <v>20180827</v>
      </c>
      <c r="B194" s="29" t="s">
        <v>237</v>
      </c>
      <c r="C194" s="46" t="s">
        <v>174</v>
      </c>
      <c r="D194" s="44">
        <v>100</v>
      </c>
      <c r="E194" s="47"/>
      <c r="F194" s="44">
        <f t="shared" si="3"/>
        <v>4570.2500000000009</v>
      </c>
    </row>
    <row r="195" spans="1:7">
      <c r="A195" s="28">
        <v>20180903</v>
      </c>
      <c r="B195" s="29" t="s">
        <v>235</v>
      </c>
      <c r="C195" s="46" t="s">
        <v>174</v>
      </c>
      <c r="D195" s="44">
        <v>11.5</v>
      </c>
      <c r="E195" s="47"/>
      <c r="F195" s="44">
        <f t="shared" si="3"/>
        <v>4581.7500000000009</v>
      </c>
    </row>
    <row r="196" spans="1:7">
      <c r="A196" s="28">
        <v>20180906</v>
      </c>
      <c r="B196" s="29" t="s">
        <v>234</v>
      </c>
      <c r="C196" s="46" t="s">
        <v>231</v>
      </c>
      <c r="D196" s="44"/>
      <c r="E196" s="47">
        <v>51.62</v>
      </c>
      <c r="F196" s="44">
        <f t="shared" si="3"/>
        <v>4530.130000000001</v>
      </c>
      <c r="G196" s="28" t="s">
        <v>252</v>
      </c>
    </row>
    <row r="197" spans="1:7" s="36" customFormat="1">
      <c r="B197" s="36" t="s">
        <v>256</v>
      </c>
      <c r="D197" s="45">
        <f>SUM(D147:D196)</f>
        <v>8635.39</v>
      </c>
      <c r="E197" s="45">
        <f>SUM(E147:E196)</f>
        <v>4210.34</v>
      </c>
    </row>
  </sheetData>
  <dataValidations count="1">
    <dataValidation type="list" allowBlank="1" showInputMessage="1" showErrorMessage="1" sqref="C1 C3:C18 C20 C22:C65239" xr:uid="{C9E4601D-7205-124D-81CB-2EDF65CE107D}">
      <formula1>marco</formula1>
    </dataValidation>
  </dataValidations>
  <pageMargins left="0.39370078740157483" right="0.39370078740157483" top="0.98425196850393704" bottom="0.98425196850393704" header="0.51181102362204722" footer="0.51181102362204722"/>
  <pageSetup paperSize="9" orientation="landscape" horizontalDpi="360" verticalDpi="360"/>
  <headerFooter>
    <oddHeader>&amp;C&amp;F&amp;R&amp;A</oddHeader>
    <oddFooter>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69"/>
  <sheetViews>
    <sheetView workbookViewId="0">
      <selection activeCell="B31" sqref="B31"/>
    </sheetView>
  </sheetViews>
  <sheetFormatPr baseColWidth="10" defaultColWidth="9.1640625" defaultRowHeight="13"/>
  <cols>
    <col min="1" max="1" width="10.1640625" style="1" bestFit="1" customWidth="1"/>
    <col min="2" max="2" width="38.5" style="2" bestFit="1" customWidth="1"/>
    <col min="3" max="3" width="43.6640625" style="3" bestFit="1" customWidth="1"/>
    <col min="4" max="4" width="18.5" style="2" hidden="1" customWidth="1"/>
    <col min="5" max="5" width="24.33203125" style="2" hidden="1" customWidth="1"/>
    <col min="6" max="6" width="53.83203125" style="2" hidden="1" customWidth="1"/>
    <col min="7" max="16384" width="9.1640625" style="2"/>
  </cols>
  <sheetData>
    <row r="1" spans="1:6" s="5" customFormat="1">
      <c r="A1" s="4" t="s">
        <v>8</v>
      </c>
      <c r="B1" s="5" t="s">
        <v>1</v>
      </c>
      <c r="C1" s="6"/>
    </row>
    <row r="2" spans="1:6">
      <c r="A2" s="7" t="s">
        <v>9</v>
      </c>
      <c r="B2" s="8" t="s">
        <v>10</v>
      </c>
      <c r="C2" s="9" t="str">
        <f>A2&amp;", "&amp;B2</f>
        <v>0100, Muziekinstrumenten</v>
      </c>
      <c r="D2" s="10" t="s">
        <v>11</v>
      </c>
      <c r="E2" s="10" t="s">
        <v>12</v>
      </c>
      <c r="F2" s="10" t="s">
        <v>13</v>
      </c>
    </row>
    <row r="3" spans="1:6">
      <c r="A3" s="7" t="s">
        <v>14</v>
      </c>
      <c r="B3" s="8" t="s">
        <v>15</v>
      </c>
      <c r="C3" s="9" t="str">
        <f t="shared" ref="C3:C65" si="0">A3&amp;", "&amp;B3</f>
        <v>0200, Fotografie-apparatuur</v>
      </c>
      <c r="D3" s="10" t="s">
        <v>16</v>
      </c>
      <c r="E3" s="10" t="s">
        <v>12</v>
      </c>
      <c r="F3" s="10" t="s">
        <v>17</v>
      </c>
    </row>
    <row r="4" spans="1:6">
      <c r="A4" s="7" t="s">
        <v>18</v>
      </c>
      <c r="B4" s="8" t="s">
        <v>19</v>
      </c>
      <c r="C4" s="9" t="str">
        <f t="shared" si="0"/>
        <v>0300, Inventaris</v>
      </c>
      <c r="D4" s="10" t="s">
        <v>20</v>
      </c>
      <c r="E4" s="10" t="s">
        <v>12</v>
      </c>
      <c r="F4" s="10"/>
    </row>
    <row r="5" spans="1:6">
      <c r="A5" s="7" t="s">
        <v>21</v>
      </c>
      <c r="B5" s="8" t="s">
        <v>22</v>
      </c>
      <c r="C5" s="9" t="str">
        <f t="shared" si="0"/>
        <v>0400, Vervoermiddelen</v>
      </c>
      <c r="D5" s="10" t="s">
        <v>23</v>
      </c>
      <c r="E5" s="10" t="s">
        <v>24</v>
      </c>
      <c r="F5" s="10"/>
    </row>
    <row r="6" spans="1:6">
      <c r="A6" s="7" t="s">
        <v>25</v>
      </c>
      <c r="B6" s="8" t="s">
        <v>26</v>
      </c>
      <c r="C6" s="9" t="str">
        <f t="shared" si="0"/>
        <v>0700, Kapitaal M. Kuis</v>
      </c>
      <c r="D6" s="10" t="s">
        <v>23</v>
      </c>
      <c r="E6" s="10" t="s">
        <v>24</v>
      </c>
      <c r="F6" s="10"/>
    </row>
    <row r="7" spans="1:6">
      <c r="A7" s="7" t="s">
        <v>27</v>
      </c>
      <c r="B7" s="8" t="s">
        <v>28</v>
      </c>
      <c r="C7" s="9" t="str">
        <f t="shared" si="0"/>
        <v>0701, Diverse opnamen</v>
      </c>
      <c r="D7" s="10" t="s">
        <v>23</v>
      </c>
      <c r="E7" s="10" t="s">
        <v>24</v>
      </c>
      <c r="F7" s="10"/>
    </row>
    <row r="8" spans="1:6">
      <c r="A8" s="7" t="s">
        <v>29</v>
      </c>
      <c r="B8" s="11" t="s">
        <v>30</v>
      </c>
      <c r="C8" s="9" t="str">
        <f t="shared" si="0"/>
        <v>0702, Privé gebruik auto</v>
      </c>
      <c r="D8" s="10" t="s">
        <v>31</v>
      </c>
      <c r="E8" s="10" t="s">
        <v>32</v>
      </c>
      <c r="F8" s="10" t="s">
        <v>33</v>
      </c>
    </row>
    <row r="9" spans="1:6">
      <c r="A9" s="7" t="s">
        <v>34</v>
      </c>
      <c r="B9" s="11" t="s">
        <v>35</v>
      </c>
      <c r="C9" s="9" t="str">
        <f t="shared" si="0"/>
        <v>0703, Privé gebruik telefoon / accountant</v>
      </c>
      <c r="D9" s="10" t="s">
        <v>31</v>
      </c>
      <c r="E9" s="10" t="s">
        <v>32</v>
      </c>
      <c r="F9" s="10" t="s">
        <v>33</v>
      </c>
    </row>
    <row r="10" spans="1:6">
      <c r="A10" s="7" t="s">
        <v>36</v>
      </c>
      <c r="B10" s="8" t="s">
        <v>37</v>
      </c>
      <c r="C10" s="9" t="str">
        <f t="shared" si="0"/>
        <v>0705, Privé betaalde kosten</v>
      </c>
      <c r="D10" s="10" t="s">
        <v>31</v>
      </c>
      <c r="E10" s="10" t="s">
        <v>32</v>
      </c>
      <c r="F10" s="10" t="s">
        <v>33</v>
      </c>
    </row>
    <row r="11" spans="1:6">
      <c r="A11" s="7" t="s">
        <v>38</v>
      </c>
      <c r="B11" s="11" t="s">
        <v>39</v>
      </c>
      <c r="C11" s="9" t="str">
        <f t="shared" si="0"/>
        <v>0706, Privé gebruik instrumenten</v>
      </c>
      <c r="D11" s="10" t="s">
        <v>40</v>
      </c>
      <c r="E11" s="10" t="s">
        <v>32</v>
      </c>
      <c r="F11" s="10" t="s">
        <v>33</v>
      </c>
    </row>
    <row r="12" spans="1:6">
      <c r="A12" s="12" t="s">
        <v>41</v>
      </c>
      <c r="B12" s="8" t="s">
        <v>217</v>
      </c>
      <c r="C12" s="9" t="str">
        <f t="shared" si="0"/>
        <v>1100, Actie's algemeen</v>
      </c>
      <c r="D12" s="10" t="s">
        <v>42</v>
      </c>
      <c r="E12" s="10" t="s">
        <v>43</v>
      </c>
      <c r="F12" s="10" t="s">
        <v>44</v>
      </c>
    </row>
    <row r="13" spans="1:6">
      <c r="A13" s="12" t="s">
        <v>45</v>
      </c>
      <c r="B13" s="8" t="s">
        <v>216</v>
      </c>
      <c r="C13" s="9" t="str">
        <f t="shared" si="0"/>
        <v>1150, Statiegeldactie Jumbo</v>
      </c>
      <c r="D13" s="10" t="s">
        <v>46</v>
      </c>
      <c r="E13" s="10" t="s">
        <v>32</v>
      </c>
      <c r="F13" s="10" t="s">
        <v>47</v>
      </c>
    </row>
    <row r="14" spans="1:6">
      <c r="A14" s="7" t="s">
        <v>48</v>
      </c>
      <c r="B14" s="8" t="s">
        <v>173</v>
      </c>
      <c r="C14" s="9" t="str">
        <f t="shared" si="0"/>
        <v>1300, Donaties</v>
      </c>
      <c r="D14" s="10" t="s">
        <v>49</v>
      </c>
      <c r="E14" s="10" t="s">
        <v>50</v>
      </c>
      <c r="F14" s="10" t="s">
        <v>51</v>
      </c>
    </row>
    <row r="15" spans="1:6">
      <c r="A15" s="12" t="s">
        <v>52</v>
      </c>
      <c r="B15" s="8" t="s">
        <v>53</v>
      </c>
      <c r="C15" s="9" t="str">
        <f t="shared" si="0"/>
        <v>1600, Crediteuren</v>
      </c>
      <c r="D15" s="10" t="s">
        <v>54</v>
      </c>
      <c r="E15" s="10" t="s">
        <v>50</v>
      </c>
      <c r="F15" s="10" t="s">
        <v>55</v>
      </c>
    </row>
    <row r="16" spans="1:6">
      <c r="A16" s="12" t="s">
        <v>56</v>
      </c>
      <c r="B16" s="8" t="s">
        <v>57</v>
      </c>
      <c r="C16" s="9" t="str">
        <f t="shared" si="0"/>
        <v>1602, BTW af te dragen</v>
      </c>
      <c r="D16" s="10" t="s">
        <v>58</v>
      </c>
      <c r="E16" s="10" t="s">
        <v>50</v>
      </c>
      <c r="F16" s="10" t="s">
        <v>59</v>
      </c>
    </row>
    <row r="17" spans="1:6">
      <c r="A17" s="12" t="s">
        <v>60</v>
      </c>
      <c r="B17" s="8" t="s">
        <v>61</v>
      </c>
      <c r="C17" s="9" t="str">
        <f t="shared" si="0"/>
        <v>1603, BTW afdrachten</v>
      </c>
      <c r="D17" s="10" t="s">
        <v>58</v>
      </c>
      <c r="E17" s="10" t="s">
        <v>50</v>
      </c>
      <c r="F17" s="10" t="s">
        <v>62</v>
      </c>
    </row>
    <row r="18" spans="1:6">
      <c r="A18" s="12" t="s">
        <v>63</v>
      </c>
      <c r="B18" s="8" t="s">
        <v>64</v>
      </c>
      <c r="C18" s="9" t="str">
        <f t="shared" si="0"/>
        <v>1604, BTW privé gebruik</v>
      </c>
      <c r="D18" s="10" t="s">
        <v>58</v>
      </c>
      <c r="E18" s="10" t="s">
        <v>50</v>
      </c>
      <c r="F18" s="10" t="s">
        <v>65</v>
      </c>
    </row>
    <row r="19" spans="1:6">
      <c r="A19" s="12" t="s">
        <v>66</v>
      </c>
      <c r="B19" s="8" t="s">
        <v>67</v>
      </c>
      <c r="C19" s="9" t="str">
        <f t="shared" si="0"/>
        <v>1605, Teruggaaf BTW inzake KOR</v>
      </c>
      <c r="D19" s="10" t="s">
        <v>58</v>
      </c>
      <c r="E19" s="10" t="s">
        <v>50</v>
      </c>
      <c r="F19" s="10" t="s">
        <v>68</v>
      </c>
    </row>
    <row r="20" spans="1:6">
      <c r="A20" s="12" t="s">
        <v>69</v>
      </c>
      <c r="B20" s="8" t="s">
        <v>70</v>
      </c>
      <c r="C20" s="9" t="str">
        <f t="shared" si="0"/>
        <v>1610, BTW vorige jaren</v>
      </c>
      <c r="D20" s="10" t="s">
        <v>58</v>
      </c>
      <c r="E20" s="10" t="s">
        <v>50</v>
      </c>
      <c r="F20" s="10"/>
    </row>
    <row r="21" spans="1:6">
      <c r="A21" s="12" t="s">
        <v>71</v>
      </c>
      <c r="B21" s="8" t="s">
        <v>72</v>
      </c>
      <c r="C21" s="9" t="str">
        <f t="shared" si="0"/>
        <v>1612, BTW te vorderen</v>
      </c>
      <c r="D21" s="10" t="s">
        <v>58</v>
      </c>
      <c r="E21" s="10" t="s">
        <v>50</v>
      </c>
      <c r="F21" s="10" t="s">
        <v>73</v>
      </c>
    </row>
    <row r="22" spans="1:6">
      <c r="A22" s="12" t="s">
        <v>74</v>
      </c>
      <c r="B22" s="8" t="s">
        <v>75</v>
      </c>
      <c r="C22" s="9" t="str">
        <f t="shared" si="0"/>
        <v>1620, Loonbelasting</v>
      </c>
      <c r="D22" s="10" t="s">
        <v>58</v>
      </c>
      <c r="E22" s="10" t="s">
        <v>50</v>
      </c>
      <c r="F22" s="10" t="s">
        <v>76</v>
      </c>
    </row>
    <row r="23" spans="1:6">
      <c r="A23" s="12" t="s">
        <v>77</v>
      </c>
      <c r="B23" s="8" t="s">
        <v>78</v>
      </c>
      <c r="C23" s="9" t="str">
        <f t="shared" si="0"/>
        <v>1700, Accountantskosten</v>
      </c>
      <c r="D23" s="10"/>
      <c r="E23" s="10"/>
      <c r="F23" s="10"/>
    </row>
    <row r="24" spans="1:6">
      <c r="A24" s="12" t="s">
        <v>79</v>
      </c>
      <c r="B24" s="8" t="s">
        <v>80</v>
      </c>
      <c r="C24" s="9" t="str">
        <f t="shared" si="0"/>
        <v>1750, Geld onderweg</v>
      </c>
      <c r="D24" s="10" t="s">
        <v>81</v>
      </c>
      <c r="E24" s="10" t="s">
        <v>50</v>
      </c>
      <c r="F24" s="10"/>
    </row>
    <row r="25" spans="1:6">
      <c r="A25" s="12" t="s">
        <v>82</v>
      </c>
      <c r="B25" s="8" t="s">
        <v>83</v>
      </c>
      <c r="C25" s="9" t="str">
        <f t="shared" si="0"/>
        <v>1800, Macro Muis B.V.</v>
      </c>
      <c r="D25" s="10" t="s">
        <v>81</v>
      </c>
      <c r="E25" s="10" t="s">
        <v>50</v>
      </c>
      <c r="F25" s="10" t="s">
        <v>84</v>
      </c>
    </row>
    <row r="26" spans="1:6">
      <c r="A26" s="12" t="s">
        <v>85</v>
      </c>
      <c r="B26" s="8" t="s">
        <v>86</v>
      </c>
      <c r="C26" s="9" t="str">
        <f t="shared" si="0"/>
        <v>1850, Vennootschapsbelasting</v>
      </c>
      <c r="D26" s="10" t="s">
        <v>81</v>
      </c>
      <c r="E26" s="10" t="s">
        <v>50</v>
      </c>
      <c r="F26" s="10" t="s">
        <v>87</v>
      </c>
    </row>
    <row r="27" spans="1:6">
      <c r="A27" s="12" t="s">
        <v>88</v>
      </c>
      <c r="B27" s="8" t="s">
        <v>89</v>
      </c>
      <c r="C27" s="9" t="str">
        <f t="shared" si="0"/>
        <v>1900, Reservering vakantiegeld</v>
      </c>
      <c r="D27" s="10" t="s">
        <v>90</v>
      </c>
      <c r="E27" s="10" t="s">
        <v>91</v>
      </c>
      <c r="F27" s="10" t="s">
        <v>92</v>
      </c>
    </row>
    <row r="28" spans="1:6">
      <c r="A28" s="12" t="s">
        <v>93</v>
      </c>
      <c r="B28" s="8" t="s">
        <v>94</v>
      </c>
      <c r="C28" s="9" t="str">
        <f t="shared" si="0"/>
        <v>2000, Netto Lonen</v>
      </c>
      <c r="D28" s="10" t="s">
        <v>90</v>
      </c>
      <c r="E28" s="10" t="s">
        <v>91</v>
      </c>
      <c r="F28" s="10" t="s">
        <v>92</v>
      </c>
    </row>
    <row r="29" spans="1:6">
      <c r="A29" s="13" t="s">
        <v>95</v>
      </c>
      <c r="B29" s="14" t="s">
        <v>177</v>
      </c>
      <c r="C29" s="15" t="str">
        <f t="shared" si="0"/>
        <v>4000, Lonen en onkosten Braziliaan</v>
      </c>
      <c r="D29" s="16" t="s">
        <v>90</v>
      </c>
      <c r="E29" s="16" t="s">
        <v>91</v>
      </c>
      <c r="F29" s="16"/>
    </row>
    <row r="30" spans="1:6">
      <c r="A30" s="13" t="s">
        <v>96</v>
      </c>
      <c r="B30" s="14" t="s">
        <v>230</v>
      </c>
      <c r="C30" s="15" t="str">
        <f t="shared" si="0"/>
        <v>4050, Projecten sport</v>
      </c>
      <c r="D30" s="16" t="s">
        <v>90</v>
      </c>
      <c r="E30" s="16" t="s">
        <v>91</v>
      </c>
      <c r="F30" s="16"/>
    </row>
    <row r="31" spans="1:6">
      <c r="A31" s="13" t="s">
        <v>97</v>
      </c>
      <c r="B31" s="14" t="s">
        <v>98</v>
      </c>
      <c r="C31" s="15" t="str">
        <f t="shared" si="0"/>
        <v>4060, Sociale lasten</v>
      </c>
      <c r="D31" s="16" t="s">
        <v>90</v>
      </c>
      <c r="E31" s="16" t="s">
        <v>91</v>
      </c>
      <c r="F31" s="16"/>
    </row>
    <row r="32" spans="1:6">
      <c r="A32" s="17" t="s">
        <v>99</v>
      </c>
      <c r="B32" s="18" t="s">
        <v>100</v>
      </c>
      <c r="C32" s="15" t="str">
        <f t="shared" si="0"/>
        <v>4070, Reiskosten woon-werk</v>
      </c>
      <c r="D32" s="16" t="s">
        <v>90</v>
      </c>
      <c r="E32" s="16" t="s">
        <v>91</v>
      </c>
      <c r="F32" s="16" t="s">
        <v>101</v>
      </c>
    </row>
    <row r="33" spans="1:6">
      <c r="A33" s="13" t="s">
        <v>102</v>
      </c>
      <c r="B33" s="14" t="s">
        <v>103</v>
      </c>
      <c r="C33" s="15" t="str">
        <f t="shared" si="0"/>
        <v>4100, Kosten loonadministratie</v>
      </c>
      <c r="D33" s="16" t="s">
        <v>90</v>
      </c>
      <c r="E33" s="16" t="s">
        <v>91</v>
      </c>
      <c r="F33" s="16" t="s">
        <v>104</v>
      </c>
    </row>
    <row r="34" spans="1:6">
      <c r="A34" s="13" t="s">
        <v>105</v>
      </c>
      <c r="B34" s="14" t="s">
        <v>106</v>
      </c>
      <c r="C34" s="15" t="str">
        <f t="shared" si="0"/>
        <v>4200, Kosten Administratie</v>
      </c>
      <c r="D34" s="16"/>
      <c r="E34" s="16"/>
      <c r="F34" s="16"/>
    </row>
    <row r="35" spans="1:6">
      <c r="A35" s="13" t="s">
        <v>107</v>
      </c>
      <c r="B35" s="14" t="s">
        <v>108</v>
      </c>
      <c r="C35" s="15" t="str">
        <f t="shared" si="0"/>
        <v>4300, Opleidingskosten</v>
      </c>
      <c r="D35" s="16" t="s">
        <v>109</v>
      </c>
      <c r="E35" s="16" t="s">
        <v>110</v>
      </c>
      <c r="F35" s="16" t="s">
        <v>111</v>
      </c>
    </row>
    <row r="36" spans="1:6">
      <c r="A36" s="13" t="s">
        <v>112</v>
      </c>
      <c r="B36" s="14" t="s">
        <v>113</v>
      </c>
      <c r="C36" s="15" t="str">
        <f t="shared" si="0"/>
        <v>4325, Kantoorbenodigdheden</v>
      </c>
      <c r="D36" s="16" t="s">
        <v>109</v>
      </c>
      <c r="E36" s="16" t="s">
        <v>110</v>
      </c>
      <c r="F36" s="16" t="s">
        <v>114</v>
      </c>
    </row>
    <row r="37" spans="1:6">
      <c r="A37" s="13" t="s">
        <v>115</v>
      </c>
      <c r="B37" s="14" t="s">
        <v>227</v>
      </c>
      <c r="C37" s="15" t="str">
        <f t="shared" si="0"/>
        <v>4330, Eten en drinken project</v>
      </c>
      <c r="D37" s="16" t="s">
        <v>109</v>
      </c>
      <c r="E37" s="16" t="s">
        <v>110</v>
      </c>
      <c r="F37" s="16"/>
    </row>
    <row r="38" spans="1:6">
      <c r="A38" s="13" t="s">
        <v>116</v>
      </c>
      <c r="B38" s="14" t="s">
        <v>117</v>
      </c>
      <c r="C38" s="15" t="str">
        <f t="shared" si="0"/>
        <v>4331, Reis- en verblijfkosten 73,5%</v>
      </c>
      <c r="D38" s="16" t="s">
        <v>109</v>
      </c>
      <c r="E38" s="16" t="s">
        <v>110</v>
      </c>
      <c r="F38" s="16"/>
    </row>
    <row r="39" spans="1:6">
      <c r="A39" s="15" t="s">
        <v>118</v>
      </c>
      <c r="B39" s="19" t="s">
        <v>119</v>
      </c>
      <c r="C39" s="15" t="str">
        <f t="shared" si="0"/>
        <v>4450, Autokosten</v>
      </c>
      <c r="D39" s="16" t="s">
        <v>109</v>
      </c>
      <c r="E39" s="16" t="s">
        <v>110</v>
      </c>
      <c r="F39" s="16" t="s">
        <v>5</v>
      </c>
    </row>
    <row r="40" spans="1:6">
      <c r="A40" s="15" t="s">
        <v>120</v>
      </c>
      <c r="B40" s="19" t="s">
        <v>121</v>
      </c>
      <c r="C40" s="15" t="str">
        <f t="shared" si="0"/>
        <v>4451, Overige vervoerskosten</v>
      </c>
      <c r="D40" s="16"/>
      <c r="E40" s="16"/>
      <c r="F40" s="16"/>
    </row>
    <row r="41" spans="1:6">
      <c r="A41" s="15" t="s">
        <v>122</v>
      </c>
      <c r="B41" s="19" t="s">
        <v>123</v>
      </c>
      <c r="C41" s="15" t="str">
        <f t="shared" si="0"/>
        <v>4455, Reclamekosten</v>
      </c>
      <c r="D41" s="16"/>
      <c r="E41" s="16"/>
      <c r="F41" s="16"/>
    </row>
    <row r="42" spans="1:6">
      <c r="A42" s="15" t="s">
        <v>124</v>
      </c>
      <c r="B42" s="19" t="s">
        <v>125</v>
      </c>
      <c r="C42" s="15" t="str">
        <f t="shared" si="0"/>
        <v>4460, Representatiekosten</v>
      </c>
      <c r="D42" s="16"/>
      <c r="E42" s="16"/>
      <c r="F42" s="16"/>
    </row>
    <row r="43" spans="1:6">
      <c r="A43" s="13" t="s">
        <v>126</v>
      </c>
      <c r="B43" s="14" t="s">
        <v>127</v>
      </c>
      <c r="C43" s="15" t="str">
        <f t="shared" si="0"/>
        <v>4500, Overige algemene kosten</v>
      </c>
      <c r="D43" s="16"/>
      <c r="E43" s="16"/>
      <c r="F43" s="16"/>
    </row>
    <row r="44" spans="1:6">
      <c r="A44" s="15" t="s">
        <v>128</v>
      </c>
      <c r="B44" s="19" t="s">
        <v>129</v>
      </c>
      <c r="C44" s="15" t="str">
        <f t="shared" si="0"/>
        <v>4550, Huisvestingskosten</v>
      </c>
      <c r="D44" s="16"/>
      <c r="E44" s="16"/>
      <c r="F44" s="16"/>
    </row>
    <row r="45" spans="1:6">
      <c r="A45" s="20" t="s">
        <v>130</v>
      </c>
      <c r="B45" s="19" t="s">
        <v>131</v>
      </c>
      <c r="C45" s="15" t="str">
        <f t="shared" si="0"/>
        <v>4560, Dotatie voorziening debiteuren</v>
      </c>
      <c r="D45" s="16"/>
      <c r="E45" s="16"/>
      <c r="F45" s="16"/>
    </row>
    <row r="46" spans="1:6">
      <c r="A46" s="15" t="s">
        <v>132</v>
      </c>
      <c r="B46" s="19" t="s">
        <v>133</v>
      </c>
      <c r="C46" s="15" t="str">
        <f t="shared" si="0"/>
        <v>4600, Telefoon en internet</v>
      </c>
      <c r="D46" s="16"/>
      <c r="E46" s="16"/>
      <c r="F46" s="16"/>
    </row>
    <row r="47" spans="1:6">
      <c r="A47" s="15" t="s">
        <v>134</v>
      </c>
      <c r="B47" s="19" t="s">
        <v>135</v>
      </c>
      <c r="C47" s="15" t="str">
        <f t="shared" si="0"/>
        <v>4605, Porto- en vrachtkosten</v>
      </c>
      <c r="D47" s="16"/>
      <c r="E47" s="16"/>
      <c r="F47" s="16"/>
    </row>
    <row r="48" spans="1:6">
      <c r="A48" s="15" t="s">
        <v>136</v>
      </c>
      <c r="B48" s="19" t="s">
        <v>78</v>
      </c>
      <c r="C48" s="15" t="str">
        <f t="shared" si="0"/>
        <v>4650, Accountantskosten</v>
      </c>
      <c r="D48" s="16"/>
      <c r="E48" s="16"/>
      <c r="F48" s="16"/>
    </row>
    <row r="49" spans="1:6">
      <c r="A49" s="15" t="s">
        <v>137</v>
      </c>
      <c r="B49" s="19" t="s">
        <v>138</v>
      </c>
      <c r="C49" s="15" t="str">
        <f t="shared" si="0"/>
        <v>4700, Vakliteratuur, contributies en abonnementen</v>
      </c>
      <c r="D49" s="16"/>
      <c r="E49" s="16"/>
      <c r="F49" s="16"/>
    </row>
    <row r="50" spans="1:6">
      <c r="A50" s="15" t="s">
        <v>139</v>
      </c>
      <c r="B50" s="19" t="s">
        <v>140</v>
      </c>
      <c r="C50" s="15" t="str">
        <f t="shared" si="0"/>
        <v>4710, Verzekeringen</v>
      </c>
      <c r="D50" s="16"/>
      <c r="E50" s="16"/>
      <c r="F50" s="16"/>
    </row>
    <row r="51" spans="1:6">
      <c r="A51" s="15" t="s">
        <v>141</v>
      </c>
      <c r="B51" s="19" t="s">
        <v>142</v>
      </c>
      <c r="C51" s="15" t="str">
        <f t="shared" si="0"/>
        <v>4720, Onderhoud en klein aanschaf</v>
      </c>
      <c r="D51" s="16"/>
      <c r="E51" s="16"/>
      <c r="F51" s="16"/>
    </row>
    <row r="52" spans="1:6">
      <c r="A52" s="15" t="s">
        <v>143</v>
      </c>
      <c r="B52" s="19" t="s">
        <v>144</v>
      </c>
      <c r="C52" s="15" t="str">
        <f t="shared" si="0"/>
        <v>4810, Afschrijving muziekinstrumenten</v>
      </c>
      <c r="D52" s="16"/>
      <c r="E52" s="16"/>
      <c r="F52" s="16"/>
    </row>
    <row r="53" spans="1:6">
      <c r="A53" s="15" t="s">
        <v>145</v>
      </c>
      <c r="B53" s="19" t="s">
        <v>146</v>
      </c>
      <c r="C53" s="15" t="str">
        <f t="shared" si="0"/>
        <v>4820, Afschrijving fotografie-apparatuur</v>
      </c>
      <c r="D53" s="16"/>
      <c r="E53" s="16"/>
      <c r="F53" s="16"/>
    </row>
    <row r="54" spans="1:6">
      <c r="A54" s="15" t="s">
        <v>147</v>
      </c>
      <c r="B54" s="19" t="s">
        <v>148</v>
      </c>
      <c r="C54" s="15" t="str">
        <f t="shared" si="0"/>
        <v>4830, Afschrijving inventaris</v>
      </c>
      <c r="D54" s="16"/>
      <c r="E54" s="16"/>
      <c r="F54" s="16"/>
    </row>
    <row r="55" spans="1:6">
      <c r="A55" s="20" t="s">
        <v>149</v>
      </c>
      <c r="B55" s="19" t="s">
        <v>150</v>
      </c>
      <c r="C55" s="15" t="str">
        <f t="shared" si="0"/>
        <v>4840, Afschrijving vervoermiddelen</v>
      </c>
      <c r="D55" s="16"/>
      <c r="E55" s="16"/>
      <c r="F55" s="16"/>
    </row>
    <row r="56" spans="1:6">
      <c r="A56" s="15" t="s">
        <v>151</v>
      </c>
      <c r="B56" s="19" t="s">
        <v>152</v>
      </c>
      <c r="C56" s="15" t="str">
        <f t="shared" si="0"/>
        <v>5000, Betaalde rente</v>
      </c>
      <c r="D56" s="16"/>
      <c r="E56" s="16"/>
      <c r="F56" s="16"/>
    </row>
    <row r="57" spans="1:6">
      <c r="A57" s="15" t="s">
        <v>153</v>
      </c>
      <c r="B57" s="19" t="s">
        <v>154</v>
      </c>
      <c r="C57" s="15" t="str">
        <f t="shared" si="0"/>
        <v>5050, Rente fiscus</v>
      </c>
      <c r="D57" s="16"/>
      <c r="E57" s="16"/>
      <c r="F57" s="16"/>
    </row>
    <row r="58" spans="1:6">
      <c r="A58" s="15" t="s">
        <v>155</v>
      </c>
      <c r="B58" s="19" t="s">
        <v>156</v>
      </c>
      <c r="C58" s="15" t="str">
        <f t="shared" si="0"/>
        <v>5100, Bankkosten</v>
      </c>
      <c r="D58" s="16"/>
      <c r="E58" s="16"/>
      <c r="F58" s="16"/>
    </row>
    <row r="59" spans="1:6">
      <c r="A59" s="15" t="s">
        <v>157</v>
      </c>
      <c r="B59" s="19" t="s">
        <v>178</v>
      </c>
      <c r="C59" s="15" t="str">
        <f t="shared" si="0"/>
        <v>7000, Inkoop project</v>
      </c>
      <c r="D59" s="16"/>
      <c r="E59" s="16"/>
      <c r="F59" s="16"/>
    </row>
    <row r="60" spans="1:6">
      <c r="A60" s="15" t="s">
        <v>158</v>
      </c>
      <c r="B60" s="19" t="s">
        <v>159</v>
      </c>
      <c r="C60" s="15" t="str">
        <f t="shared" si="0"/>
        <v>7100, Werk derden</v>
      </c>
      <c r="D60" s="16"/>
      <c r="E60" s="16"/>
      <c r="F60" s="16"/>
    </row>
    <row r="61" spans="1:6">
      <c r="A61" s="15" t="s">
        <v>160</v>
      </c>
      <c r="B61" s="19" t="s">
        <v>161</v>
      </c>
      <c r="C61" s="15" t="str">
        <f t="shared" si="0"/>
        <v>8000, Opbrengst omzet 19%</v>
      </c>
      <c r="D61" s="16"/>
      <c r="E61" s="16"/>
      <c r="F61" s="16"/>
    </row>
    <row r="62" spans="1:6">
      <c r="A62" s="15" t="s">
        <v>162</v>
      </c>
      <c r="B62" s="19" t="s">
        <v>163</v>
      </c>
      <c r="C62" s="15" t="str">
        <f t="shared" si="0"/>
        <v>8100, Opbrengst omzet 0%</v>
      </c>
      <c r="D62" s="16"/>
      <c r="E62" s="16"/>
      <c r="F62" s="16"/>
    </row>
    <row r="63" spans="1:6">
      <c r="A63" s="15" t="s">
        <v>164</v>
      </c>
      <c r="B63" s="19" t="s">
        <v>165</v>
      </c>
      <c r="C63" s="15" t="str">
        <f t="shared" si="0"/>
        <v>8500, Resultaat materiële activa</v>
      </c>
      <c r="D63" s="16"/>
      <c r="E63" s="16"/>
      <c r="F63" s="16"/>
    </row>
    <row r="64" spans="1:6">
      <c r="A64" s="15" t="s">
        <v>166</v>
      </c>
      <c r="B64" s="19" t="s">
        <v>167</v>
      </c>
      <c r="C64" s="15" t="str">
        <f t="shared" si="0"/>
        <v>9000, Bijzondere baten en lasten</v>
      </c>
      <c r="D64" s="16"/>
      <c r="E64" s="16"/>
      <c r="F64" s="16"/>
    </row>
    <row r="65" spans="1:6">
      <c r="A65" s="20" t="s">
        <v>168</v>
      </c>
      <c r="B65" s="19" t="s">
        <v>169</v>
      </c>
      <c r="C65" s="15" t="str">
        <f t="shared" si="0"/>
        <v>9500, Fiscale boetes</v>
      </c>
      <c r="D65" s="16"/>
      <c r="E65" s="16"/>
      <c r="F65" s="16"/>
    </row>
    <row r="68" spans="1:6">
      <c r="A68" s="21" t="s">
        <v>170</v>
      </c>
      <c r="B68" s="10"/>
    </row>
    <row r="69" spans="1:6">
      <c r="A69" s="22" t="s">
        <v>171</v>
      </c>
      <c r="B69" s="16"/>
    </row>
  </sheetData>
  <dataConsolidate>
    <dataRefs count="1">
      <dataRef ref="A1:B1" sheet="keuzelijst"/>
    </dataRefs>
  </dataConsolidate>
  <phoneticPr fontId="1" type="noConversion"/>
  <dataValidations count="1">
    <dataValidation type="list" allowBlank="1" showInputMessage="1" showErrorMessage="1" sqref="C1:C1048576" xr:uid="{00000000-0002-0000-0200-000000000000}">
      <formula1>"jelle"</formula1>
    </dataValidation>
  </dataValidations>
  <pageMargins left="0.75" right="0.75" top="1" bottom="1" header="0.5" footer="0.5"/>
  <pageSetup paperSize="0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4</vt:i4>
      </vt:variant>
    </vt:vector>
  </HeadingPairs>
  <TitlesOfParts>
    <vt:vector size="6" baseType="lpstr">
      <vt:lpstr>bankafschriften datum</vt:lpstr>
      <vt:lpstr>keuzelijst</vt:lpstr>
      <vt:lpstr>grtbkrek</vt:lpstr>
      <vt:lpstr>jelle</vt:lpstr>
      <vt:lpstr>marco</vt:lpstr>
      <vt:lpstr>'bankafschriften datum'!NL53INGB0006865114_26_11_2017_16_05_2018</vt:lpstr>
    </vt:vector>
  </TitlesOfParts>
  <Manager/>
  <Company>VAN KAMMEN adviesbureau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J. Procee</dc:creator>
  <cp:keywords/>
  <dc:description/>
  <cp:lastModifiedBy>marco kuis</cp:lastModifiedBy>
  <cp:revision/>
  <dcterms:created xsi:type="dcterms:W3CDTF">1998-12-07T10:28:20Z</dcterms:created>
  <dcterms:modified xsi:type="dcterms:W3CDTF">2018-12-17T14:25:48Z</dcterms:modified>
  <cp:category/>
  <cp:contentStatus/>
</cp:coreProperties>
</file>