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terrozendaal/Documents/"/>
    </mc:Choice>
  </mc:AlternateContent>
  <xr:revisionPtr revIDLastSave="0" documentId="8_{5D735BB7-E6DB-5043-8A09-D42BA59C8C4C}" xr6:coauthVersionLast="43" xr6:coauthVersionMax="43" xr10:uidLastSave="{00000000-0000-0000-0000-000000000000}"/>
  <bookViews>
    <workbookView xWindow="680" yWindow="960" windowWidth="27840" windowHeight="16600" activeTab="1" xr2:uid="{B23141EB-027E-AB43-BEA0-5ADA1ABEEA96}"/>
  </bookViews>
  <sheets>
    <sheet name="openingsbalans oprichting" sheetId="1" r:id="rId1"/>
    <sheet name="Jaarbegroting 3 scholen (2019)" sheetId="2" r:id="rId2"/>
    <sheet name="Jaarbegroting 2019_3 naar 6" sheetId="3" r:id="rId3"/>
    <sheet name="Jaarbegroting 2020 (6 naar 12)" sheetId="4" r:id="rId4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E17" i="3"/>
  <c r="E17" i="4"/>
  <c r="E19" i="4"/>
  <c r="E21" i="4"/>
  <c r="E6" i="4"/>
  <c r="E7" i="4"/>
  <c r="E8" i="4"/>
  <c r="E9" i="4"/>
  <c r="E10" i="4"/>
  <c r="E11" i="4"/>
  <c r="E12" i="4"/>
  <c r="E14" i="4"/>
  <c r="E15" i="4"/>
  <c r="F8" i="4"/>
  <c r="F9" i="4"/>
  <c r="F10" i="4"/>
  <c r="F11" i="4"/>
  <c r="F12" i="4"/>
  <c r="F13" i="4"/>
  <c r="F14" i="4"/>
  <c r="F15" i="4"/>
  <c r="F16" i="4"/>
  <c r="F7" i="4"/>
  <c r="F6" i="4"/>
  <c r="F8" i="3"/>
  <c r="F9" i="3"/>
  <c r="F10" i="3"/>
  <c r="F11" i="3"/>
  <c r="F12" i="3"/>
  <c r="F13" i="3"/>
  <c r="F14" i="3"/>
  <c r="F15" i="3"/>
  <c r="F16" i="3"/>
  <c r="F7" i="3"/>
  <c r="F6" i="3"/>
  <c r="F19" i="3"/>
  <c r="F19" i="4"/>
  <c r="E19" i="3"/>
  <c r="E21" i="3"/>
  <c r="F20" i="2"/>
  <c r="F22" i="2"/>
  <c r="G20" i="2"/>
</calcChain>
</file>

<file path=xl/sharedStrings.xml><?xml version="1.0" encoding="utf-8"?>
<sst xmlns="http://schemas.openxmlformats.org/spreadsheetml/2006/main" count="97" uniqueCount="52">
  <si>
    <t>Vaste Activa</t>
  </si>
  <si>
    <t>Vlottende Activa</t>
  </si>
  <si>
    <t>---------------------------------------------------------</t>
  </si>
  <si>
    <t>Eigen Vermogen</t>
  </si>
  <si>
    <t>Overige Passiva</t>
  </si>
  <si>
    <t>Balans per 12 augustus 2019</t>
  </si>
  <si>
    <t>Inventaris                                  </t>
  </si>
  <si>
    <t>Voorraad Producten                          </t>
  </si>
  <si>
    <t>Debiteuren                                        </t>
  </si>
  <si>
    <t xml:space="preserve">Liquide middelen                             </t>
  </si>
  <si>
    <t xml:space="preserve">Kapitaal                                             </t>
  </si>
  <si>
    <t xml:space="preserve">Leningen                 </t>
  </si>
  <si>
    <t>Crediteuren                                        </t>
  </si>
  <si>
    <r>
      <t>Totaal Activa</t>
    </r>
    <r>
      <rPr>
        <sz val="16"/>
        <color rgb="FF333333"/>
        <rFont val="Arial"/>
        <family val="2"/>
      </rPr>
      <t>                                     </t>
    </r>
  </si>
  <si>
    <r>
      <t>Totaal Passiva</t>
    </r>
    <r>
      <rPr>
        <sz val="16"/>
        <color rgb="FF333333"/>
        <rFont val="Arial"/>
        <family val="2"/>
      </rPr>
      <t>                                </t>
    </r>
  </si>
  <si>
    <t>Vergoedingen</t>
  </si>
  <si>
    <t>Brood</t>
  </si>
  <si>
    <t xml:space="preserve">Stuksprijs </t>
  </si>
  <si>
    <t xml:space="preserve">Aantal per Week </t>
  </si>
  <si>
    <t>Drinken</t>
  </si>
  <si>
    <t>Tussendoortjes/koekjes</t>
  </si>
  <si>
    <t>Boter</t>
  </si>
  <si>
    <t>Openbaar Vervoer</t>
  </si>
  <si>
    <t xml:space="preserve">Broodtrommels, handschoenen, onvoorzien </t>
  </si>
  <si>
    <t xml:space="preserve">Totaal </t>
  </si>
  <si>
    <t xml:space="preserve">Kipfilet </t>
  </si>
  <si>
    <t xml:space="preserve">Kalkoenham </t>
  </si>
  <si>
    <t xml:space="preserve">Boterhamworst </t>
  </si>
  <si>
    <t>kosten per week</t>
  </si>
  <si>
    <t>Potten/pakken zoet</t>
  </si>
  <si>
    <t>Kaas</t>
  </si>
  <si>
    <t>-</t>
  </si>
  <si>
    <t>JAARBEGROTING STICHTING NIET GRAAG EEN LEGE MAAG</t>
  </si>
  <si>
    <t>EXTRA Kostenoverzicht voor 3 scholen naar 6 scholen (sept-dec 2019) - 20 weken</t>
  </si>
  <si>
    <r>
      <t xml:space="preserve">Fruit </t>
    </r>
    <r>
      <rPr>
        <sz val="14"/>
        <color rgb="FFFF0000"/>
        <rFont val="CIDFont+F2"/>
      </rPr>
      <t>(</t>
    </r>
    <r>
      <rPr>
        <b/>
        <sz val="14"/>
        <color rgb="FFFF0000"/>
        <rFont val="CIDFont+F2"/>
      </rPr>
      <t>12 kilo</t>
    </r>
    <r>
      <rPr>
        <sz val="14"/>
        <color rgb="FFFF0000"/>
        <rFont val="CIDFont+F2"/>
      </rPr>
      <t>/pw circa € 7.50)</t>
    </r>
  </si>
  <si>
    <t>STANDAARD Kostenoverzicht voor 41 weken 3 scholen -  circa 50 lunchpakketjes per week</t>
  </si>
  <si>
    <t>kosten gemiddeld per lunchpakketjes per week (50x kinderen)</t>
  </si>
  <si>
    <t>kosten per jaar (41 weken)</t>
  </si>
  <si>
    <t>3 scholen / gem. 50 kinderen</t>
  </si>
  <si>
    <t>kosten sept-dec 2019 (20 weken)</t>
  </si>
  <si>
    <t>gemiddeld van 50 naar 75 kinderen</t>
  </si>
  <si>
    <t>kosten gemiddeld per lunchpakketjes per week (75 x kinderen)</t>
  </si>
  <si>
    <r>
      <t xml:space="preserve">Fruit </t>
    </r>
    <r>
      <rPr>
        <sz val="14"/>
        <color rgb="FFFF0000"/>
        <rFont val="Calibri"/>
        <family val="2"/>
        <scheme val="minor"/>
      </rPr>
      <t>(</t>
    </r>
    <r>
      <rPr>
        <b/>
        <sz val="14"/>
        <color rgb="FFFF0000"/>
        <rFont val="Calibri"/>
        <family val="2"/>
        <scheme val="minor"/>
      </rPr>
      <t>18</t>
    </r>
    <r>
      <rPr>
        <sz val="14"/>
        <color rgb="FFFF0000"/>
        <rFont val="Calibri"/>
        <family val="2"/>
        <scheme val="minor"/>
      </rPr>
      <t xml:space="preserve"> kilo/pw circa € 7.50)</t>
    </r>
  </si>
  <si>
    <t>JAARBEGROTING STICHTING NIET GRAAG EEN LEGE MAAG  2020</t>
  </si>
  <si>
    <t>Kostenoverzicht voor 6 naar 12 scholen - 41 weken</t>
  </si>
  <si>
    <r>
      <t xml:space="preserve">Fruit </t>
    </r>
    <r>
      <rPr>
        <sz val="14"/>
        <color rgb="FFFF0000"/>
        <rFont val="Calibri"/>
        <family val="2"/>
        <scheme val="minor"/>
      </rPr>
      <t>(36 kilo/pw circa € 7.50)</t>
    </r>
  </si>
  <si>
    <t>gemiddeld van 75 naar 150 kinderen</t>
  </si>
  <si>
    <t>kosten gemiddeld per lunchpakketjes per week (150 x kinderen)</t>
  </si>
  <si>
    <t>ITEMS</t>
  </si>
  <si>
    <t>6 scholen / gem. 75 kinderen</t>
  </si>
  <si>
    <t>12 scholen / gem. 150 kinderen</t>
  </si>
  <si>
    <t>kosten jan-dec 2020 (41 weken)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</si>
</sst>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&quot;€&quot;\ #,##0.00"/>
    <numFmt numFmtId="170" formatCode="#,##0.0"/>
  </numFmts>
  <fonts count="20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333333"/>
      <name val="Arial"/>
      <family val="2"/>
    </font>
    <font>
      <sz val="16"/>
      <color theme="1"/>
      <name val="Calibri"/>
      <family val="2"/>
      <scheme val="minor"/>
    </font>
    <font>
      <sz val="16"/>
      <color rgb="FF333333"/>
      <name val="Arial"/>
      <family val="2"/>
    </font>
    <font>
      <i/>
      <sz val="16"/>
      <color rgb="FF333333"/>
      <name val="Arial"/>
      <family val="2"/>
    </font>
    <font>
      <sz val="14"/>
      <color theme="1"/>
      <name val="CIDFont+F1"/>
    </font>
    <font>
      <sz val="14"/>
      <color theme="1"/>
      <name val="CIDFont+F2"/>
    </font>
    <font>
      <b/>
      <sz val="14"/>
      <color theme="1"/>
      <name val="CIDFont+F1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FF0000"/>
      <name val="CIDFont+F2"/>
    </font>
    <font>
      <b/>
      <sz val="14"/>
      <color rgb="FFFF0000"/>
      <name val="CIDFont+F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IDFont+F1"/>
    </font>
    <font>
      <b/>
      <sz val="18"/>
      <color theme="1"/>
      <name val="Calibri"/>
      <family val="2"/>
      <scheme val="minor"/>
    </font>
    <font>
      <b/>
      <sz val="18"/>
      <color rgb="FFFF0000"/>
      <name val="CIDFont+F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8" fontId="1" fillId="0" borderId="0" xfId="0" applyNumberFormat="1" applyFont="1"/>
    <xf numFmtId="0" fontId="1" fillId="0" borderId="0" xfId="0" applyFont="1"/>
    <xf numFmtId="0" fontId="2" fillId="0" borderId="0" xfId="0" applyFont="1"/>
    <xf numFmtId="168" fontId="3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4" fillId="0" borderId="0" xfId="0" applyFont="1"/>
    <xf numFmtId="168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1" xfId="0" applyFont="1" applyBorder="1"/>
    <xf numFmtId="168" fontId="1" fillId="0" borderId="1" xfId="0" applyNumberFormat="1" applyFont="1" applyBorder="1"/>
    <xf numFmtId="170" fontId="1" fillId="0" borderId="1" xfId="0" applyNumberFormat="1" applyFont="1" applyBorder="1"/>
    <xf numFmtId="3" fontId="1" fillId="0" borderId="1" xfId="0" applyNumberFormat="1" applyFont="1" applyBorder="1"/>
    <xf numFmtId="0" fontId="9" fillId="0" borderId="1" xfId="0" applyFont="1" applyBorder="1"/>
    <xf numFmtId="168" fontId="9" fillId="0" borderId="1" xfId="0" applyNumberFormat="1" applyFont="1" applyBorder="1"/>
    <xf numFmtId="3" fontId="9" fillId="0" borderId="1" xfId="0" applyNumberFormat="1" applyFont="1" applyBorder="1"/>
    <xf numFmtId="168" fontId="14" fillId="0" borderId="1" xfId="0" applyNumberFormat="1" applyFont="1" applyBorder="1"/>
    <xf numFmtId="0" fontId="7" fillId="0" borderId="1" xfId="0" applyFont="1" applyBorder="1"/>
    <xf numFmtId="168" fontId="7" fillId="0" borderId="1" xfId="0" applyNumberFormat="1" applyFont="1" applyBorder="1"/>
    <xf numFmtId="0" fontId="10" fillId="0" borderId="1" xfId="0" applyFont="1" applyBorder="1"/>
    <xf numFmtId="168" fontId="10" fillId="0" borderId="1" xfId="0" applyNumberFormat="1" applyFont="1" applyBorder="1"/>
    <xf numFmtId="3" fontId="10" fillId="0" borderId="1" xfId="0" applyNumberFormat="1" applyFont="1" applyBorder="1"/>
    <xf numFmtId="0" fontId="8" fillId="0" borderId="1" xfId="0" applyFont="1" applyBorder="1"/>
    <xf numFmtId="0" fontId="5" fillId="0" borderId="1" xfId="0" applyFont="1" applyBorder="1"/>
    <xf numFmtId="168" fontId="3" fillId="0" borderId="1" xfId="0" applyNumberFormat="1" applyFont="1" applyBorder="1"/>
    <xf numFmtId="0" fontId="4" fillId="0" borderId="1" xfId="0" applyFont="1" applyBorder="1"/>
    <xf numFmtId="0" fontId="5" fillId="0" borderId="0" xfId="0" applyFont="1" applyBorder="1"/>
    <xf numFmtId="168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18" fillId="0" borderId="0" xfId="0" applyFont="1"/>
    <xf numFmtId="0" fontId="1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43FF-BE8E-8146-A4B5-BC705B06DC77}">
  <dimension ref="B2:C23"/>
  <sheetViews>
    <sheetView workbookViewId="0">
      <selection activeCell="G18" sqref="G18"/>
    </sheetView>
  </sheetViews>
  <sheetFormatPr baseColWidth="10" defaultRowHeight="21"/>
  <cols>
    <col min="1" max="1" width="10.83203125" style="5"/>
    <col min="2" max="2" width="46.33203125" style="5" bestFit="1" customWidth="1"/>
    <col min="3" max="3" width="10.83203125" style="4"/>
    <col min="4" max="16384" width="10.83203125" style="5"/>
  </cols>
  <sheetData>
    <row r="2" spans="2:3">
      <c r="B2" s="3" t="s">
        <v>5</v>
      </c>
    </row>
    <row r="3" spans="2:3">
      <c r="B3" s="6"/>
    </row>
    <row r="4" spans="2:3">
      <c r="B4" s="29" t="s">
        <v>0</v>
      </c>
      <c r="C4" s="30"/>
    </row>
    <row r="5" spans="2:3">
      <c r="B5" s="31" t="s">
        <v>6</v>
      </c>
      <c r="C5" s="30">
        <v>0</v>
      </c>
    </row>
    <row r="6" spans="2:3">
      <c r="B6" s="31"/>
      <c r="C6" s="30"/>
    </row>
    <row r="7" spans="2:3">
      <c r="B7" s="29" t="s">
        <v>1</v>
      </c>
      <c r="C7" s="30"/>
    </row>
    <row r="8" spans="2:3">
      <c r="B8" s="31" t="s">
        <v>7</v>
      </c>
      <c r="C8" s="30">
        <v>0</v>
      </c>
    </row>
    <row r="9" spans="2:3">
      <c r="B9" s="31" t="s">
        <v>8</v>
      </c>
      <c r="C9" s="30">
        <v>0</v>
      </c>
    </row>
    <row r="10" spans="2:3">
      <c r="B10" s="31" t="s">
        <v>9</v>
      </c>
      <c r="C10" s="30">
        <v>200</v>
      </c>
    </row>
    <row r="11" spans="2:3">
      <c r="B11" s="31" t="s">
        <v>2</v>
      </c>
      <c r="C11" s="30"/>
    </row>
    <row r="12" spans="2:3" s="34" customFormat="1">
      <c r="B12" s="29" t="s">
        <v>13</v>
      </c>
      <c r="C12" s="30">
        <v>200</v>
      </c>
    </row>
    <row r="13" spans="2:3" s="34" customFormat="1">
      <c r="B13" s="32"/>
      <c r="C13" s="33"/>
    </row>
    <row r="14" spans="2:3" s="34" customFormat="1">
      <c r="B14" s="35"/>
      <c r="C14" s="33"/>
    </row>
    <row r="15" spans="2:3" s="34" customFormat="1">
      <c r="B15" s="29" t="s">
        <v>3</v>
      </c>
      <c r="C15" s="30"/>
    </row>
    <row r="16" spans="2:3">
      <c r="B16" s="31" t="s">
        <v>10</v>
      </c>
      <c r="C16" s="30">
        <v>200</v>
      </c>
    </row>
    <row r="17" spans="2:3">
      <c r="B17" s="31"/>
      <c r="C17" s="30"/>
    </row>
    <row r="18" spans="2:3">
      <c r="B18" s="29" t="s">
        <v>4</v>
      </c>
      <c r="C18" s="30"/>
    </row>
    <row r="19" spans="2:3">
      <c r="B19" s="31" t="s">
        <v>11</v>
      </c>
      <c r="C19" s="30">
        <v>0</v>
      </c>
    </row>
    <row r="20" spans="2:3">
      <c r="B20" s="31" t="s">
        <v>12</v>
      </c>
      <c r="C20" s="30">
        <v>0</v>
      </c>
    </row>
    <row r="21" spans="2:3">
      <c r="B21" s="31" t="s">
        <v>15</v>
      </c>
      <c r="C21" s="30">
        <v>0</v>
      </c>
    </row>
    <row r="22" spans="2:3">
      <c r="B22" s="31" t="s">
        <v>2</v>
      </c>
      <c r="C22" s="30"/>
    </row>
    <row r="23" spans="2:3">
      <c r="B23" s="29" t="s">
        <v>14</v>
      </c>
      <c r="C23" s="30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61018-1013-4643-8B44-164FB616A0E5}">
  <dimension ref="B1:H32"/>
  <sheetViews>
    <sheetView tabSelected="1" workbookViewId="0">
      <selection activeCell="F19" sqref="F19"/>
    </sheetView>
  </sheetViews>
  <sheetFormatPr baseColWidth="10" defaultRowHeight="19"/>
  <cols>
    <col min="1" max="1" width="10.83203125" style="2"/>
    <col min="2" max="2" width="96" style="2" bestFit="1" customWidth="1"/>
    <col min="3" max="4" width="10.83203125" style="2"/>
    <col min="5" max="5" width="17.83203125" style="2" bestFit="1" customWidth="1"/>
    <col min="6" max="6" width="16.6640625" style="2" bestFit="1" customWidth="1"/>
    <col min="7" max="7" width="34.6640625" style="2" bestFit="1" customWidth="1"/>
    <col min="8" max="8" width="17.83203125" style="2" bestFit="1" customWidth="1"/>
    <col min="9" max="9" width="16.6640625" style="2" bestFit="1" customWidth="1"/>
    <col min="10" max="10" width="13.5" style="2" bestFit="1" customWidth="1"/>
    <col min="11" max="16384" width="10.83203125" style="2"/>
  </cols>
  <sheetData>
    <row r="1" spans="2:8" ht="24">
      <c r="B1" s="36" t="s">
        <v>32</v>
      </c>
    </row>
    <row r="2" spans="2:8" ht="24">
      <c r="B2" s="36"/>
    </row>
    <row r="3" spans="2:8" ht="23">
      <c r="B3" s="37" t="s">
        <v>35</v>
      </c>
    </row>
    <row r="4" spans="2:8">
      <c r="B4" s="7"/>
    </row>
    <row r="5" spans="2:8" ht="21">
      <c r="B5" s="14"/>
      <c r="C5" s="12"/>
      <c r="D5" s="12"/>
      <c r="E5" s="12"/>
      <c r="F5" s="12"/>
      <c r="G5" s="13" t="s">
        <v>38</v>
      </c>
    </row>
    <row r="6" spans="2:8" ht="21">
      <c r="B6" s="12" t="s">
        <v>48</v>
      </c>
      <c r="C6" s="12"/>
      <c r="D6" s="14" t="s">
        <v>17</v>
      </c>
      <c r="E6" s="14" t="s">
        <v>18</v>
      </c>
      <c r="F6" s="12" t="s">
        <v>28</v>
      </c>
      <c r="G6" s="13" t="s">
        <v>37</v>
      </c>
    </row>
    <row r="7" spans="2:8">
      <c r="B7" s="23" t="s">
        <v>16</v>
      </c>
      <c r="C7" s="15"/>
      <c r="D7" s="24">
        <v>2.4</v>
      </c>
      <c r="E7" s="17">
        <v>18</v>
      </c>
      <c r="F7" s="16">
        <v>43.2</v>
      </c>
      <c r="G7" s="24">
        <v>1771.2</v>
      </c>
      <c r="H7" s="1"/>
    </row>
    <row r="8" spans="2:8">
      <c r="B8" s="23" t="s">
        <v>25</v>
      </c>
      <c r="C8" s="15"/>
      <c r="D8" s="16">
        <v>1.49</v>
      </c>
      <c r="E8" s="17">
        <v>3</v>
      </c>
      <c r="F8" s="16">
        <v>4.47</v>
      </c>
      <c r="G8" s="16">
        <v>183.27</v>
      </c>
    </row>
    <row r="9" spans="2:8">
      <c r="B9" s="15" t="s">
        <v>26</v>
      </c>
      <c r="C9" s="15"/>
      <c r="D9" s="16">
        <v>1.9</v>
      </c>
      <c r="E9" s="17">
        <v>3</v>
      </c>
      <c r="F9" s="16">
        <v>5.7</v>
      </c>
      <c r="G9" s="16">
        <v>233.7</v>
      </c>
    </row>
    <row r="10" spans="2:8">
      <c r="B10" s="15" t="s">
        <v>27</v>
      </c>
      <c r="C10" s="15"/>
      <c r="D10" s="16">
        <v>1.22</v>
      </c>
      <c r="E10" s="17">
        <v>3</v>
      </c>
      <c r="F10" s="16">
        <v>3.66</v>
      </c>
      <c r="G10" s="16">
        <v>150.06</v>
      </c>
    </row>
    <row r="11" spans="2:8">
      <c r="B11" s="15" t="s">
        <v>29</v>
      </c>
      <c r="C11" s="15"/>
      <c r="D11" s="16">
        <v>2</v>
      </c>
      <c r="E11" s="17">
        <v>2</v>
      </c>
      <c r="F11" s="16">
        <v>4</v>
      </c>
      <c r="G11" s="16">
        <v>164</v>
      </c>
    </row>
    <row r="12" spans="2:8">
      <c r="B12" s="15" t="s">
        <v>30</v>
      </c>
      <c r="C12" s="15"/>
      <c r="D12" s="16">
        <v>2.97</v>
      </c>
      <c r="E12" s="17">
        <v>3</v>
      </c>
      <c r="F12" s="16">
        <v>8.91</v>
      </c>
      <c r="G12" s="16">
        <v>365.31</v>
      </c>
    </row>
    <row r="13" spans="2:8">
      <c r="B13" s="23" t="s">
        <v>19</v>
      </c>
      <c r="C13" s="15"/>
      <c r="D13" s="16">
        <v>0.19</v>
      </c>
      <c r="E13" s="17">
        <v>200</v>
      </c>
      <c r="F13" s="16">
        <v>38</v>
      </c>
      <c r="G13" s="16">
        <v>1558</v>
      </c>
    </row>
    <row r="14" spans="2:8">
      <c r="B14" s="23" t="s">
        <v>34</v>
      </c>
      <c r="C14" s="15"/>
      <c r="D14" s="16" t="s">
        <v>31</v>
      </c>
      <c r="E14" s="17"/>
      <c r="F14" s="16">
        <v>90</v>
      </c>
      <c r="G14" s="16">
        <v>3690</v>
      </c>
    </row>
    <row r="15" spans="2:8">
      <c r="B15" s="23" t="s">
        <v>20</v>
      </c>
      <c r="C15" s="15"/>
      <c r="D15" s="16">
        <v>1.5</v>
      </c>
      <c r="E15" s="17">
        <v>25</v>
      </c>
      <c r="F15" s="16">
        <v>37.5</v>
      </c>
      <c r="G15" s="16">
        <v>1537.5</v>
      </c>
    </row>
    <row r="16" spans="2:8">
      <c r="B16" s="23" t="s">
        <v>21</v>
      </c>
      <c r="C16" s="15"/>
      <c r="D16" s="16">
        <v>1.3</v>
      </c>
      <c r="E16" s="17">
        <v>1.5</v>
      </c>
      <c r="F16" s="16">
        <v>1.95</v>
      </c>
      <c r="G16" s="16">
        <v>79.95</v>
      </c>
    </row>
    <row r="17" spans="2:7">
      <c r="B17" s="23" t="s">
        <v>22</v>
      </c>
      <c r="C17" s="15"/>
      <c r="D17" s="16" t="s">
        <v>31</v>
      </c>
      <c r="E17" s="18"/>
      <c r="F17" s="16">
        <v>12</v>
      </c>
      <c r="G17" s="16">
        <v>492</v>
      </c>
    </row>
    <row r="18" spans="2:7">
      <c r="B18" s="23" t="s">
        <v>23</v>
      </c>
      <c r="C18" s="15"/>
      <c r="D18" s="16" t="s">
        <v>31</v>
      </c>
      <c r="E18" s="18" t="s">
        <v>31</v>
      </c>
      <c r="F18" s="16">
        <f>G18/41</f>
        <v>2.9268292682926829</v>
      </c>
      <c r="G18" s="16">
        <v>120</v>
      </c>
    </row>
    <row r="19" spans="2:7">
      <c r="B19" s="25"/>
      <c r="C19" s="25"/>
      <c r="D19" s="26"/>
      <c r="E19" s="27"/>
      <c r="F19" s="26"/>
      <c r="G19" s="26"/>
    </row>
    <row r="20" spans="2:7">
      <c r="B20" s="28" t="s">
        <v>24</v>
      </c>
      <c r="C20" s="19"/>
      <c r="D20" s="20"/>
      <c r="E20" s="21"/>
      <c r="F20" s="20">
        <f>SUM(F7:F19)</f>
        <v>252.31682926829268</v>
      </c>
      <c r="G20" s="22">
        <f>SUM(G7:G19)</f>
        <v>10344.990000000002</v>
      </c>
    </row>
    <row r="22" spans="2:7">
      <c r="B22" s="10" t="s">
        <v>36</v>
      </c>
      <c r="C22" s="9"/>
      <c r="D22" s="9"/>
      <c r="E22" s="9"/>
      <c r="F22" s="11">
        <f>F20/50</f>
        <v>5.0463365853658537</v>
      </c>
    </row>
    <row r="24" spans="2:7">
      <c r="B24" s="8"/>
    </row>
    <row r="26" spans="2:7">
      <c r="B26" s="8"/>
    </row>
    <row r="28" spans="2:7">
      <c r="B28" s="8"/>
    </row>
    <row r="30" spans="2:7">
      <c r="B30" s="8"/>
    </row>
    <row r="32" spans="2:7">
      <c r="B3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2675-D470-CC4A-BB38-001C542B45FB}">
  <dimension ref="B1:G21"/>
  <sheetViews>
    <sheetView workbookViewId="0">
      <selection activeCell="E18" sqref="E18"/>
    </sheetView>
  </sheetViews>
  <sheetFormatPr baseColWidth="10" defaultRowHeight="19"/>
  <cols>
    <col min="1" max="1" width="10.83203125" style="2"/>
    <col min="2" max="2" width="96" style="2" bestFit="1" customWidth="1"/>
    <col min="3" max="3" width="12.83203125" style="2" bestFit="1" customWidth="1"/>
    <col min="4" max="4" width="21.1640625" style="2" bestFit="1" customWidth="1"/>
    <col min="5" max="5" width="20.1640625" style="2" bestFit="1" customWidth="1"/>
    <col min="6" max="6" width="39.1640625" style="2" bestFit="1" customWidth="1"/>
    <col min="7" max="7" width="17.83203125" style="2" bestFit="1" customWidth="1"/>
    <col min="8" max="8" width="16.6640625" style="2" bestFit="1" customWidth="1"/>
    <col min="9" max="9" width="13.5" style="2" bestFit="1" customWidth="1"/>
    <col min="10" max="16384" width="10.83203125" style="2"/>
  </cols>
  <sheetData>
    <row r="1" spans="2:7" ht="21">
      <c r="B1" s="12" t="s">
        <v>32</v>
      </c>
    </row>
    <row r="2" spans="2:7" ht="21">
      <c r="B2" s="12" t="s">
        <v>33</v>
      </c>
    </row>
    <row r="3" spans="2:7" ht="21">
      <c r="B3" s="13" t="s">
        <v>40</v>
      </c>
    </row>
    <row r="4" spans="2:7" ht="21">
      <c r="B4" s="12"/>
      <c r="C4" s="12"/>
      <c r="D4" s="12"/>
      <c r="E4" s="12"/>
      <c r="F4" s="13" t="s">
        <v>49</v>
      </c>
    </row>
    <row r="5" spans="2:7" ht="21">
      <c r="B5" s="12" t="s">
        <v>48</v>
      </c>
      <c r="C5" s="12" t="s">
        <v>17</v>
      </c>
      <c r="D5" s="12" t="s">
        <v>18</v>
      </c>
      <c r="E5" s="12" t="s">
        <v>28</v>
      </c>
      <c r="F5" s="13" t="s">
        <v>39</v>
      </c>
    </row>
    <row r="6" spans="2:7">
      <c r="B6" s="15" t="s">
        <v>16</v>
      </c>
      <c r="C6" s="16">
        <v>2.4</v>
      </c>
      <c r="D6" s="17">
        <v>27</v>
      </c>
      <c r="E6" s="16">
        <v>64.8</v>
      </c>
      <c r="F6" s="16">
        <f>E6*20</f>
        <v>1296</v>
      </c>
      <c r="G6" s="1"/>
    </row>
    <row r="7" spans="2:7">
      <c r="B7" s="15" t="s">
        <v>25</v>
      </c>
      <c r="C7" s="16">
        <v>1.49</v>
      </c>
      <c r="D7" s="17">
        <v>5</v>
      </c>
      <c r="E7" s="16">
        <v>7.45</v>
      </c>
      <c r="F7" s="16">
        <f>E7*20</f>
        <v>149</v>
      </c>
    </row>
    <row r="8" spans="2:7">
      <c r="B8" s="15" t="s">
        <v>26</v>
      </c>
      <c r="C8" s="16">
        <v>1.9</v>
      </c>
      <c r="D8" s="17">
        <v>5</v>
      </c>
      <c r="E8" s="16">
        <v>9.5</v>
      </c>
      <c r="F8" s="16">
        <f t="shared" ref="F8:F16" si="0">E8*20</f>
        <v>190</v>
      </c>
    </row>
    <row r="9" spans="2:7">
      <c r="B9" s="15" t="s">
        <v>27</v>
      </c>
      <c r="C9" s="16">
        <v>1.22</v>
      </c>
      <c r="D9" s="17">
        <v>5</v>
      </c>
      <c r="E9" s="16">
        <v>6.1</v>
      </c>
      <c r="F9" s="16">
        <f t="shared" si="0"/>
        <v>122</v>
      </c>
    </row>
    <row r="10" spans="2:7">
      <c r="B10" s="15" t="s">
        <v>29</v>
      </c>
      <c r="C10" s="16">
        <v>2</v>
      </c>
      <c r="D10" s="17">
        <v>3</v>
      </c>
      <c r="E10" s="16">
        <v>6</v>
      </c>
      <c r="F10" s="16">
        <f t="shared" si="0"/>
        <v>120</v>
      </c>
    </row>
    <row r="11" spans="2:7">
      <c r="B11" s="15" t="s">
        <v>30</v>
      </c>
      <c r="C11" s="16">
        <v>2.97</v>
      </c>
      <c r="D11" s="17">
        <v>5</v>
      </c>
      <c r="E11" s="16">
        <v>14.85</v>
      </c>
      <c r="F11" s="16">
        <f t="shared" si="0"/>
        <v>297</v>
      </c>
    </row>
    <row r="12" spans="2:7">
      <c r="B12" s="15" t="s">
        <v>19</v>
      </c>
      <c r="C12" s="16">
        <v>0.19</v>
      </c>
      <c r="D12" s="17">
        <v>300</v>
      </c>
      <c r="E12" s="16">
        <v>57</v>
      </c>
      <c r="F12" s="16">
        <f t="shared" si="0"/>
        <v>1140</v>
      </c>
    </row>
    <row r="13" spans="2:7">
      <c r="B13" s="15" t="s">
        <v>42</v>
      </c>
      <c r="C13" s="16" t="s">
        <v>31</v>
      </c>
      <c r="D13" s="17"/>
      <c r="E13" s="16">
        <v>135</v>
      </c>
      <c r="F13" s="16">
        <f t="shared" si="0"/>
        <v>2700</v>
      </c>
      <c r="G13" s="1"/>
    </row>
    <row r="14" spans="2:7">
      <c r="B14" s="15" t="s">
        <v>20</v>
      </c>
      <c r="C14" s="16">
        <v>1.5</v>
      </c>
      <c r="D14" s="17">
        <v>38</v>
      </c>
      <c r="E14" s="16">
        <v>57</v>
      </c>
      <c r="F14" s="16">
        <f t="shared" si="0"/>
        <v>1140</v>
      </c>
    </row>
    <row r="15" spans="2:7">
      <c r="B15" s="15" t="s">
        <v>21</v>
      </c>
      <c r="C15" s="16">
        <v>1.3</v>
      </c>
      <c r="D15" s="17">
        <v>2.5</v>
      </c>
      <c r="E15" s="16">
        <v>3.25</v>
      </c>
      <c r="F15" s="16">
        <f t="shared" si="0"/>
        <v>65</v>
      </c>
    </row>
    <row r="16" spans="2:7">
      <c r="B16" s="15" t="s">
        <v>22</v>
      </c>
      <c r="C16" s="16" t="s">
        <v>31</v>
      </c>
      <c r="D16" s="18"/>
      <c r="E16" s="16">
        <v>18</v>
      </c>
      <c r="F16" s="16">
        <f t="shared" si="0"/>
        <v>360</v>
      </c>
    </row>
    <row r="17" spans="2:6">
      <c r="B17" s="15" t="s">
        <v>23</v>
      </c>
      <c r="C17" s="16" t="s">
        <v>31</v>
      </c>
      <c r="D17" s="18" t="s">
        <v>31</v>
      </c>
      <c r="E17" s="16">
        <f>F17/20</f>
        <v>9</v>
      </c>
      <c r="F17" s="16">
        <v>180</v>
      </c>
    </row>
    <row r="18" spans="2:6">
      <c r="B18" s="15"/>
      <c r="C18" s="16"/>
      <c r="D18" s="18"/>
      <c r="E18" s="16"/>
      <c r="F18" s="16"/>
    </row>
    <row r="19" spans="2:6">
      <c r="B19" s="19" t="s">
        <v>24</v>
      </c>
      <c r="C19" s="20"/>
      <c r="D19" s="21"/>
      <c r="E19" s="20">
        <f>SUM(E6:E18)</f>
        <v>387.95</v>
      </c>
      <c r="F19" s="22">
        <f>SUM(F6:F18)</f>
        <v>7759</v>
      </c>
    </row>
    <row r="21" spans="2:6">
      <c r="B21" s="10" t="s">
        <v>41</v>
      </c>
      <c r="C21" s="9"/>
      <c r="D21" s="9"/>
      <c r="E21" s="11">
        <f>E19/75</f>
        <v>5.1726666666666663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7E89-2DE7-4B41-9879-9F5F6D9EFB9E}">
  <dimension ref="B1:G21"/>
  <sheetViews>
    <sheetView workbookViewId="0">
      <selection activeCell="B28" sqref="B28"/>
    </sheetView>
  </sheetViews>
  <sheetFormatPr baseColWidth="10" defaultRowHeight="19"/>
  <cols>
    <col min="1" max="1" width="10.83203125" style="2"/>
    <col min="2" max="2" width="96" style="2" bestFit="1" customWidth="1"/>
    <col min="3" max="3" width="12.83203125" style="2" bestFit="1" customWidth="1"/>
    <col min="4" max="4" width="21.1640625" style="2" bestFit="1" customWidth="1"/>
    <col min="5" max="5" width="20.1640625" style="2" bestFit="1" customWidth="1"/>
    <col min="6" max="6" width="39.1640625" style="2" bestFit="1" customWidth="1"/>
    <col min="7" max="7" width="17.83203125" style="2" bestFit="1" customWidth="1"/>
    <col min="8" max="8" width="16.6640625" style="2" bestFit="1" customWidth="1"/>
    <col min="9" max="9" width="13.5" style="2" bestFit="1" customWidth="1"/>
    <col min="10" max="16384" width="10.83203125" style="2"/>
  </cols>
  <sheetData>
    <row r="1" spans="2:7" ht="21">
      <c r="B1" s="12" t="s">
        <v>43</v>
      </c>
    </row>
    <row r="2" spans="2:7" ht="21">
      <c r="B2" s="12" t="s">
        <v>44</v>
      </c>
    </row>
    <row r="3" spans="2:7" ht="21">
      <c r="B3" s="13" t="s">
        <v>46</v>
      </c>
    </row>
    <row r="4" spans="2:7" ht="21">
      <c r="B4" s="12"/>
      <c r="C4" s="12"/>
      <c r="D4" s="12"/>
      <c r="E4" s="12"/>
      <c r="F4" s="13" t="s">
        <v>50</v>
      </c>
    </row>
    <row r="5" spans="2:7" ht="21">
      <c r="B5" s="12" t="s">
        <v>48</v>
      </c>
      <c r="C5" s="12" t="s">
        <v>17</v>
      </c>
      <c r="D5" s="12" t="s">
        <v>18</v>
      </c>
      <c r="E5" s="12" t="s">
        <v>28</v>
      </c>
      <c r="F5" s="13" t="s">
        <v>51</v>
      </c>
    </row>
    <row r="6" spans="2:7">
      <c r="B6" s="15" t="s">
        <v>16</v>
      </c>
      <c r="C6" s="16">
        <v>2.4</v>
      </c>
      <c r="D6" s="17">
        <v>54</v>
      </c>
      <c r="E6" s="16">
        <f>D6*C6</f>
        <v>129.6</v>
      </c>
      <c r="F6" s="16">
        <f>E6*41</f>
        <v>5313.5999999999995</v>
      </c>
      <c r="G6" s="1"/>
    </row>
    <row r="7" spans="2:7">
      <c r="B7" s="15" t="s">
        <v>25</v>
      </c>
      <c r="C7" s="16">
        <v>1.49</v>
      </c>
      <c r="D7" s="17">
        <v>9</v>
      </c>
      <c r="E7" s="16">
        <f>D7*C7</f>
        <v>13.41</v>
      </c>
      <c r="F7" s="16">
        <f>E7*41</f>
        <v>549.81000000000006</v>
      </c>
    </row>
    <row r="8" spans="2:7">
      <c r="B8" s="15" t="s">
        <v>26</v>
      </c>
      <c r="C8" s="16">
        <v>1.9</v>
      </c>
      <c r="D8" s="17">
        <v>9</v>
      </c>
      <c r="E8" s="16">
        <f t="shared" ref="E8:E15" si="0">D8*C8</f>
        <v>17.099999999999998</v>
      </c>
      <c r="F8" s="16">
        <f t="shared" ref="F8:F16" si="1">E8*41</f>
        <v>701.09999999999991</v>
      </c>
    </row>
    <row r="9" spans="2:7">
      <c r="B9" s="15" t="s">
        <v>27</v>
      </c>
      <c r="C9" s="16">
        <v>1.22</v>
      </c>
      <c r="D9" s="17">
        <v>9</v>
      </c>
      <c r="E9" s="16">
        <f t="shared" si="0"/>
        <v>10.98</v>
      </c>
      <c r="F9" s="16">
        <f t="shared" si="1"/>
        <v>450.18</v>
      </c>
    </row>
    <row r="10" spans="2:7">
      <c r="B10" s="15" t="s">
        <v>29</v>
      </c>
      <c r="C10" s="16">
        <v>2</v>
      </c>
      <c r="D10" s="17">
        <v>6</v>
      </c>
      <c r="E10" s="16">
        <f t="shared" si="0"/>
        <v>12</v>
      </c>
      <c r="F10" s="16">
        <f t="shared" si="1"/>
        <v>492</v>
      </c>
    </row>
    <row r="11" spans="2:7">
      <c r="B11" s="15" t="s">
        <v>30</v>
      </c>
      <c r="C11" s="16">
        <v>2.97</v>
      </c>
      <c r="D11" s="17">
        <v>9</v>
      </c>
      <c r="E11" s="16">
        <f t="shared" si="0"/>
        <v>26.73</v>
      </c>
      <c r="F11" s="16">
        <f t="shared" si="1"/>
        <v>1095.93</v>
      </c>
    </row>
    <row r="12" spans="2:7">
      <c r="B12" s="15" t="s">
        <v>19</v>
      </c>
      <c r="C12" s="16">
        <v>0.19</v>
      </c>
      <c r="D12" s="17">
        <v>600</v>
      </c>
      <c r="E12" s="16">
        <f t="shared" si="0"/>
        <v>114</v>
      </c>
      <c r="F12" s="16">
        <f t="shared" si="1"/>
        <v>4674</v>
      </c>
    </row>
    <row r="13" spans="2:7">
      <c r="B13" s="15" t="s">
        <v>45</v>
      </c>
      <c r="C13" s="16" t="s">
        <v>31</v>
      </c>
      <c r="D13" s="17"/>
      <c r="E13" s="16">
        <v>270</v>
      </c>
      <c r="F13" s="16">
        <f t="shared" si="1"/>
        <v>11070</v>
      </c>
      <c r="G13" s="1"/>
    </row>
    <row r="14" spans="2:7">
      <c r="B14" s="15" t="s">
        <v>20</v>
      </c>
      <c r="C14" s="16">
        <v>1.5</v>
      </c>
      <c r="D14" s="17">
        <v>75</v>
      </c>
      <c r="E14" s="16">
        <f t="shared" si="0"/>
        <v>112.5</v>
      </c>
      <c r="F14" s="16">
        <f t="shared" si="1"/>
        <v>4612.5</v>
      </c>
    </row>
    <row r="15" spans="2:7">
      <c r="B15" s="15" t="s">
        <v>21</v>
      </c>
      <c r="C15" s="16">
        <v>1.3</v>
      </c>
      <c r="D15" s="17">
        <v>4.5</v>
      </c>
      <c r="E15" s="16">
        <f t="shared" si="0"/>
        <v>5.8500000000000005</v>
      </c>
      <c r="F15" s="16">
        <f t="shared" si="1"/>
        <v>239.85000000000002</v>
      </c>
    </row>
    <row r="16" spans="2:7">
      <c r="B16" s="15" t="s">
        <v>22</v>
      </c>
      <c r="C16" s="16" t="s">
        <v>31</v>
      </c>
      <c r="D16" s="18"/>
      <c r="E16" s="16">
        <v>36</v>
      </c>
      <c r="F16" s="16">
        <f t="shared" si="1"/>
        <v>1476</v>
      </c>
    </row>
    <row r="17" spans="2:6">
      <c r="B17" s="15" t="s">
        <v>23</v>
      </c>
      <c r="C17" s="16" t="s">
        <v>31</v>
      </c>
      <c r="D17" s="18" t="s">
        <v>31</v>
      </c>
      <c r="E17" s="16">
        <f>F17/41</f>
        <v>12.195121951219512</v>
      </c>
      <c r="F17" s="16">
        <v>500</v>
      </c>
    </row>
    <row r="18" spans="2:6">
      <c r="B18" s="15"/>
      <c r="C18" s="16"/>
      <c r="D18" s="18"/>
      <c r="E18" s="16"/>
      <c r="F18" s="16"/>
    </row>
    <row r="19" spans="2:6">
      <c r="B19" s="19" t="s">
        <v>24</v>
      </c>
      <c r="C19" s="20"/>
      <c r="D19" s="21"/>
      <c r="E19" s="20">
        <f>SUM(E6:E18)</f>
        <v>760.36512195121952</v>
      </c>
      <c r="F19" s="22">
        <f>SUM(F6:F18)</f>
        <v>31174.97</v>
      </c>
    </row>
    <row r="21" spans="2:6">
      <c r="B21" s="10" t="s">
        <v>47</v>
      </c>
      <c r="C21" s="9"/>
      <c r="D21" s="9"/>
      <c r="E21" s="11">
        <f>E19/150</f>
        <v>5.0691008130081299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openingsbalans oprichting</vt:lpstr>
      <vt:lpstr>Jaarbegroting 3 scholen (2019)</vt:lpstr>
      <vt:lpstr>Jaarbegroting 2019_3 naar 6</vt:lpstr>
      <vt:lpstr>Jaarbegroting 2020 (6 naar 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2019-08-11T13:57:46Z</dcterms:created>
  <dcterms:modified xsi:type="dcterms:W3CDTF">2019-08-11T18:34:10Z</dcterms:modified>
</cp:coreProperties>
</file>